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<sst xmlns="http://schemas.openxmlformats.org/spreadsheetml/2006/main" count="372" uniqueCount="201">
  <si>
    <t>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"Администрация Черновского сельского поселения"</t>
  </si>
  <si>
    <t>Параметры:</t>
  </si>
  <si>
    <t>Дата отчета: 07.07.2017</t>
  </si>
  <si>
    <t>Счет: 101.00 "Основные средства"</t>
  </si>
  <si>
    <t>Отбор:</t>
  </si>
  <si>
    <t>Учреждение Равно "Администрация Черновского сельского поселения"</t>
  </si>
  <si>
    <t>Счет</t>
  </si>
  <si>
    <t>Балансовая стоимость</t>
  </si>
  <si>
    <t>Кол-во</t>
  </si>
  <si>
    <t>Сумма амортизации</t>
  </si>
  <si>
    <t>Остаточная стоимость</t>
  </si>
  <si>
    <t>КФО</t>
  </si>
  <si>
    <t>КПС</t>
  </si>
  <si>
    <t>МОЛ</t>
  </si>
  <si>
    <t>Подразделение</t>
  </si>
  <si>
    <t>№ п/п</t>
  </si>
  <si>
    <t>ОС</t>
  </si>
  <si>
    <t>Инвентарный номер</t>
  </si>
  <si>
    <t>ОКОФ</t>
  </si>
  <si>
    <t>Амортизационная группа</t>
  </si>
  <si>
    <t>Способ начисления амортизации</t>
  </si>
  <si>
    <t>Дата принятия к учету</t>
  </si>
  <si>
    <t>Состояние</t>
  </si>
  <si>
    <t>Мес. норма %</t>
  </si>
  <si>
    <t>Срок полезного использо вания (мес.)</t>
  </si>
  <si>
    <t>Процент износа</t>
  </si>
  <si>
    <t>101.12 "Нежилые помещения – недвижимое имущество учреждения"</t>
  </si>
  <si>
    <t>1 (Деятельность, осуществляемая за счет средств соответствующего бюджета)</t>
  </si>
  <si>
    <t>Вениаминова Инесса Валентиновна</t>
  </si>
  <si>
    <t>управление</t>
  </si>
  <si>
    <t>здание администрации</t>
  </si>
  <si>
    <t xml:space="preserve">00000000000000000002          </t>
  </si>
  <si>
    <t>11 4529010</t>
  </si>
  <si>
    <t>Линейный</t>
  </si>
  <si>
    <t>01.02.2007</t>
  </si>
  <si>
    <t>Принято к учету</t>
  </si>
  <si>
    <t>101.13 "Сооружения - недвижимое имущество учреждения"</t>
  </si>
  <si>
    <t>стелла д.Медвежек</t>
  </si>
  <si>
    <t xml:space="preserve">00000000000000000003          </t>
  </si>
  <si>
    <t>12 9232020</t>
  </si>
  <si>
    <t>01.01.1980</t>
  </si>
  <si>
    <t>12 0001090</t>
  </si>
  <si>
    <t>100 % при вводе в эксплуатацию</t>
  </si>
  <si>
    <t>городок Бизнес п.Черновское</t>
  </si>
  <si>
    <t xml:space="preserve">00000000000000000010          </t>
  </si>
  <si>
    <t>04.04.2011</t>
  </si>
  <si>
    <t>Введено в эксплуатацию</t>
  </si>
  <si>
    <t>городок "Бизнес -5" д.Монастырек</t>
  </si>
  <si>
    <t xml:space="preserve">00000000000000000011          </t>
  </si>
  <si>
    <t>скамейка д.Черновское</t>
  </si>
  <si>
    <t xml:space="preserve">00000000000000000012          </t>
  </si>
  <si>
    <t>скамейка д.Вороново</t>
  </si>
  <si>
    <t xml:space="preserve">00000000000000000013          </t>
  </si>
  <si>
    <t>тенисный стол</t>
  </si>
  <si>
    <t xml:space="preserve">00000000000000000014          </t>
  </si>
  <si>
    <t>качели без тента п.Черновское</t>
  </si>
  <si>
    <t xml:space="preserve">00000000000000000015          </t>
  </si>
  <si>
    <t>качели без тента д.Монастырек</t>
  </si>
  <si>
    <t xml:space="preserve">00000000000000000016          </t>
  </si>
  <si>
    <t>балансир п.Черновское</t>
  </si>
  <si>
    <t xml:space="preserve">00000000000000000017          </t>
  </si>
  <si>
    <t>01.08.2011</t>
  </si>
  <si>
    <t>скамейка д.Черно</t>
  </si>
  <si>
    <t xml:space="preserve">00000000000000000018          </t>
  </si>
  <si>
    <t>тренажер т-60 спортивный п.Черновское</t>
  </si>
  <si>
    <t xml:space="preserve">00000000000000000019          </t>
  </si>
  <si>
    <t>01.12.2011</t>
  </si>
  <si>
    <t>81701000200400500</t>
  </si>
  <si>
    <t>горка Монастырек</t>
  </si>
  <si>
    <t xml:space="preserve">00000000000000000020          </t>
  </si>
  <si>
    <t>12.12.2009</t>
  </si>
  <si>
    <t>малый детский игровой комплекс</t>
  </si>
  <si>
    <t xml:space="preserve">00000000000000000021          </t>
  </si>
  <si>
    <t>101.34 "Машины и оборудование – иное движимое имущество учреждения"</t>
  </si>
  <si>
    <t>принтер кенон</t>
  </si>
  <si>
    <t xml:space="preserve">00000000000000000022          </t>
  </si>
  <si>
    <t>14 3699000</t>
  </si>
  <si>
    <t>01.09.2011</t>
  </si>
  <si>
    <t>Системный блок</t>
  </si>
  <si>
    <t xml:space="preserve">00000000000000000024          </t>
  </si>
  <si>
    <t>01.11.2010</t>
  </si>
  <si>
    <t>Ноутбук для Базуевой</t>
  </si>
  <si>
    <t xml:space="preserve">00000000000000000025          </t>
  </si>
  <si>
    <t>01.11.2011</t>
  </si>
  <si>
    <t>ноутбук для Овлаховского</t>
  </si>
  <si>
    <t xml:space="preserve">00000000000000000026          </t>
  </si>
  <si>
    <t>Принтер кенон</t>
  </si>
  <si>
    <t xml:space="preserve">00000000000000000027          </t>
  </si>
  <si>
    <t>01.01.2010</t>
  </si>
  <si>
    <t>принтер самсунг</t>
  </si>
  <si>
    <t xml:space="preserve">00000000000000000028          </t>
  </si>
  <si>
    <t>компьютер</t>
  </si>
  <si>
    <t xml:space="preserve">00000000000000000029          </t>
  </si>
  <si>
    <t>компьютер Инессы</t>
  </si>
  <si>
    <t xml:space="preserve">00000000000000000030          </t>
  </si>
  <si>
    <t>компьютер (системный блок "Юпитер"</t>
  </si>
  <si>
    <t xml:space="preserve">00000000000000000031          </t>
  </si>
  <si>
    <t>факс sahrp fo</t>
  </si>
  <si>
    <t xml:space="preserve">00000000000000000032          </t>
  </si>
  <si>
    <t>компьютер RAM</t>
  </si>
  <si>
    <t xml:space="preserve">00000000000000000033          </t>
  </si>
  <si>
    <t>компьютер ITEL</t>
  </si>
  <si>
    <t>81708014409900001</t>
  </si>
  <si>
    <t>Лертшер Раиса Евгеньевна</t>
  </si>
  <si>
    <t>ДК</t>
  </si>
  <si>
    <t>принтер</t>
  </si>
  <si>
    <t xml:space="preserve">00000000000000000023          </t>
  </si>
  <si>
    <t>Итого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</si>
  <si>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</si>
  <si>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</si>
  <si>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</si>
  <si>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</si>
  <si>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</si>
  <si>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</si>
  <si>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</si>
  <si>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</si>
  <si>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</si>
  <si>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</si>
  <si>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</si>
  <si>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</si>
  <si>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</si>
  <si>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00000000000000000035</t>
  </si>
  <si>
    <t>00000000000000000036</t>
  </si>
  <si>
    <t>101.35 "Транспортные средства - иное движимое имущество"</t>
  </si>
  <si>
    <t>Легковой автомобиль "ВАЗ 2107"</t>
  </si>
  <si>
    <t>00000000000000000004</t>
  </si>
  <si>
    <t>310.09.10.24</t>
  </si>
  <si>
    <t>Легковой автомобиль Лада-Веста</t>
  </si>
  <si>
    <t>00000000000000000038</t>
  </si>
  <si>
    <t xml:space="preserve"> 101.37 "Библиотечный фонд - иное движимое имущество"</t>
  </si>
  <si>
    <t>Библиотечный фонд</t>
  </si>
  <si>
    <t>00000000000000000008</t>
  </si>
  <si>
    <t>100% при вводе в эксплуатацию</t>
  </si>
  <si>
    <t>101.38 "Прочие основные средства-иное движимое имущество"</t>
  </si>
  <si>
    <t>Кемпинговая палатка</t>
  </si>
  <si>
    <t>00000000000000000005</t>
  </si>
  <si>
    <t>00000000000000000006</t>
  </si>
  <si>
    <t>00000000000000000007</t>
  </si>
  <si>
    <t>00000000000000000009</t>
  </si>
  <si>
    <t>00000000000000000010</t>
  </si>
  <si>
    <t>Стул туристический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</si>
  <si>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</si>
  <si>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</si>
  <si>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</si>
  <si>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</si>
  <si>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</si>
  <si>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</si>
  <si>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</si>
  <si>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</si>
  <si>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</si>
  <si>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</si>
  <si>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</si>
  <si>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</si>
  <si>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</si>
  <si>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Стол рабочий</t>
  </si>
  <si>
    <t>Тумба приставная</t>
  </si>
  <si>
    <t>00000000000000000039</t>
  </si>
  <si>
    <t>00000000000000000040</t>
  </si>
  <si>
    <t>00000000000000000041</t>
  </si>
  <si>
    <t>Шкаф 2-х дверный для одежды</t>
  </si>
  <si>
    <t>Стол для заседаний</t>
  </si>
  <si>
    <t>Шкаф 2-х дверный для книг</t>
  </si>
  <si>
    <t>Стул С 2 мерц.коричневый</t>
  </si>
  <si>
    <t>Кресло "Идра" хром к/з черный</t>
  </si>
  <si>
    <t>00000000000000000042</t>
  </si>
  <si>
    <t>00000000000000000043</t>
  </si>
  <si>
    <t>00000000000000000044</t>
  </si>
  <si>
    <t>00000000000000000045</t>
  </si>
  <si>
    <t>00000000000000000046</t>
  </si>
  <si>
    <t>Стол треугольный</t>
  </si>
  <si>
    <t>Ведомость по материальным активам</t>
  </si>
  <si>
    <t>Светильники светодиодные уличные</t>
  </si>
  <si>
    <t>00000000000000000047</t>
  </si>
  <si>
    <t>00000000000000000048</t>
  </si>
  <si>
    <t>Лазер</t>
  </si>
  <si>
    <t>00000000000000000049</t>
  </si>
  <si>
    <t>Камеры видеонаблюдения</t>
  </si>
  <si>
    <t>00000000000000000050</t>
  </si>
  <si>
    <t>Кулер напольный</t>
  </si>
  <si>
    <t>00000000000000000052</t>
  </si>
  <si>
    <t>00000000000000000053</t>
  </si>
  <si>
    <t>Игровой городок</t>
  </si>
  <si>
    <t>00000000000000000054</t>
  </si>
  <si>
    <t>Качель (тарзанка)</t>
  </si>
  <si>
    <t>00000000000000000055</t>
  </si>
  <si>
    <t>Карусель</t>
  </si>
  <si>
    <t>00000000000000000056</t>
  </si>
  <si>
    <t>Лабиринт</t>
  </si>
  <si>
    <t>00000000000000000057</t>
  </si>
  <si>
    <t>31.06.2017</t>
  </si>
  <si>
    <t>Скамейка антивандальная</t>
  </si>
  <si>
    <t>Качалка на пружине</t>
  </si>
  <si>
    <t>Балансир</t>
  </si>
  <si>
    <t>00000000000000000058</t>
  </si>
  <si>
    <t>00000000000000000059</t>
  </si>
  <si>
    <t>00000000000000000060</t>
  </si>
  <si>
    <t>Песочный двормк</t>
  </si>
  <si>
    <t>00000000000000000061</t>
  </si>
  <si>
    <t>Палатка кемпинговая</t>
  </si>
  <si>
    <t>0000000000000000062</t>
  </si>
  <si>
    <t>Детская спортивная плащадка д.Монастырек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</si>
</sst>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;[Red]\-0.00"/>
  </numFmts>
  <fonts count="3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4" fontId="2" fillId="34" borderId="11" xfId="0" applyNumberFormat="1" applyFont="1" applyFill="1" applyBorder="1" applyAlignment="1">
      <alignment horizontal="right" vertical="top"/>
    </xf>
    <xf numFmtId="164" fontId="2" fillId="34" borderId="11" xfId="0" applyNumberFormat="1" applyFont="1" applyFill="1" applyBorder="1" applyAlignment="1">
      <alignment horizontal="right" vertical="top"/>
    </xf>
    <xf numFmtId="0" fontId="2" fillId="34" borderId="11" xfId="0" applyNumberFormat="1" applyFont="1" applyFill="1" applyBorder="1" applyAlignment="1">
      <alignment horizontal="right" vertical="top"/>
    </xf>
    <xf numFmtId="4" fontId="3" fillId="35" borderId="11" xfId="0" applyNumberFormat="1" applyFont="1" applyFill="1" applyBorder="1" applyAlignment="1">
      <alignment horizontal="right" vertical="top"/>
    </xf>
    <xf numFmtId="164" fontId="3" fillId="35" borderId="11" xfId="0" applyNumberFormat="1" applyFont="1" applyFill="1" applyBorder="1" applyAlignment="1">
      <alignment horizontal="right" vertical="top"/>
    </xf>
    <xf numFmtId="0" fontId="3" fillId="35" borderId="11" xfId="0" applyNumberFormat="1" applyFont="1" applyFill="1" applyBorder="1" applyAlignment="1">
      <alignment horizontal="right" vertical="top"/>
    </xf>
    <xf numFmtId="4" fontId="0" fillId="35" borderId="11" xfId="0" applyNumberFormat="1" applyFont="1" applyFill="1" applyBorder="1" applyAlignment="1">
      <alignment horizontal="right" vertical="top"/>
    </xf>
    <xf numFmtId="164" fontId="0" fillId="35" borderId="11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right" vertical="top" wrapText="1"/>
    </xf>
    <xf numFmtId="1" fontId="0" fillId="0" borderId="11" xfId="0" applyNumberFormat="1" applyFont="1" applyBorder="1" applyAlignment="1">
      <alignment horizontal="right" vertical="top"/>
    </xf>
    <xf numFmtId="165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top"/>
    </xf>
    <xf numFmtId="2" fontId="2" fillId="34" borderId="11" xfId="0" applyNumberFormat="1" applyFont="1" applyFill="1" applyBorder="1" applyAlignment="1">
      <alignment horizontal="right" vertical="top"/>
    </xf>
    <xf numFmtId="2" fontId="3" fillId="35" borderId="11" xfId="0" applyNumberFormat="1" applyFont="1" applyFill="1" applyBorder="1" applyAlignment="1">
      <alignment horizontal="right" vertical="top"/>
    </xf>
    <xf numFmtId="2" fontId="0" fillId="35" borderId="11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164" fontId="2" fillId="33" borderId="10" xfId="0" applyNumberFormat="1" applyFont="1" applyFill="1" applyBorder="1" applyAlignment="1">
      <alignment horizontal="right" vertical="top"/>
    </xf>
    <xf numFmtId="0" fontId="0" fillId="0" borderId="11" xfId="0" applyNumberForma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1" fontId="0" fillId="0" borderId="11" xfId="0" applyNumberFormat="1" applyFont="1" applyBorder="1" applyAlignment="1">
      <alignment horizontal="left" vertical="top" wrapText="1" indent="10"/>
    </xf>
    <xf numFmtId="49" fontId="0" fillId="0" borderId="11" xfId="0" applyNumberForma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3" fillId="35" borderId="11" xfId="0" applyNumberFormat="1" applyFont="1" applyFill="1" applyBorder="1" applyAlignment="1">
      <alignment horizontal="left" vertical="top" wrapText="1" indent="2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left" vertical="top" wrapText="1"/>
    </xf>
    <xf numFmtId="0" fontId="2" fillId="33" borderId="15" xfId="0" applyNumberFormat="1" applyFont="1" applyFill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35" borderId="11" xfId="0" applyNumberFormat="1" applyFont="1" applyFill="1" applyBorder="1" applyAlignment="1">
      <alignment horizontal="left" vertical="top" wrapText="1" indent="4"/>
    </xf>
    <xf numFmtId="0" fontId="0" fillId="0" borderId="11" xfId="0" applyNumberFormat="1" applyFont="1" applyBorder="1" applyAlignment="1">
      <alignment horizontal="left" vertical="top" wrapText="1" indent="6"/>
    </xf>
    <xf numFmtId="0" fontId="0" fillId="0" borderId="11" xfId="0" applyNumberFormat="1" applyFont="1" applyBorder="1" applyAlignment="1">
      <alignment horizontal="left" vertical="top" wrapText="1" indent="8"/>
    </xf>
    <xf numFmtId="0" fontId="2" fillId="33" borderId="10" xfId="0" applyNumberFormat="1" applyFont="1" applyFill="1" applyBorder="1" applyAlignment="1">
      <alignment horizontal="left" vertical="top"/>
    </xf>
    <xf numFmtId="1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7"/>
  <sheetViews>
    <sheetView tabSelected="1" zoomScalePageLayoutView="0" workbookViewId="0" topLeftCell="A1">
      <pane ySplit="14" topLeftCell="A60" activePane="bottomLeft" state="frozen"/>
      <selection pane="topLeft" activeCell="A1" sqref="A1"/>
      <selection pane="bottomLeft" activeCell="Q108" sqref="Q108"/>
    </sheetView>
  </sheetViews>
  <sheetFormatPr defaultColWidth="10.66015625" defaultRowHeight="11.25" outlineLevelRow="5"/>
  <cols>
    <col min="1" max="1" width="4.33203125" style="1" customWidth="1"/>
    <col min="2" max="2" width="3.16015625" style="1" customWidth="1"/>
    <col min="3" max="3" width="26.16015625" style="1" customWidth="1"/>
    <col min="4" max="4" width="15.5" style="1" customWidth="1"/>
    <col min="5" max="5" width="2.16015625" style="1" customWidth="1"/>
    <col min="6" max="6" width="3.33203125" style="1" customWidth="1"/>
    <col min="7" max="7" width="14" style="1" customWidth="1"/>
    <col min="8" max="8" width="6" style="1" customWidth="1"/>
    <col min="9" max="9" width="16.16015625" style="1" customWidth="1"/>
    <col min="10" max="10" width="12.16015625" style="1" customWidth="1"/>
    <col min="11" max="11" width="12.66015625" style="1" customWidth="1"/>
    <col min="12" max="12" width="5.5" style="1" customWidth="1"/>
    <col min="13" max="13" width="5.33203125" style="1" customWidth="1"/>
    <col min="14" max="14" width="6.5" style="1" customWidth="1"/>
    <col min="15" max="15" width="14.66015625" style="1" customWidth="1"/>
    <col min="16" max="16" width="6.33203125" style="1" customWidth="1"/>
    <col min="17" max="17" width="13.83203125" style="1" customWidth="1"/>
    <col min="18" max="18" width="14" style="1" customWidth="1"/>
  </cols>
  <sheetData>
    <row r="1" spans="1:5" ht="15.75" customHeight="1">
      <c r="A1" s="2" t="s">
        <v>170</v>
      </c>
      <c r="B1" s="2"/>
      <c r="C1" s="35"/>
      <c r="D1" s="2"/>
      <c r="E1" s="2"/>
    </row>
    <row r="2" spans="1:8" ht="42.75" customHeight="1">
      <c r="A2" s="47" t="s">
        <v>0</v>
      </c>
      <c r="B2" s="47"/>
      <c r="C2" s="47"/>
      <c r="D2" s="47"/>
      <c r="E2" s="47"/>
      <c r="F2" s="47"/>
      <c r="G2" s="47"/>
      <c r="H2" s="47"/>
    </row>
    <row r="3" s="1" customFormat="1" ht="6.75" customHeight="1"/>
    <row r="4" s="1" customFormat="1" ht="9.75" customHeight="1"/>
    <row r="5" spans="1:4" ht="11.25" customHeight="1" outlineLevel="1">
      <c r="A5" s="3" t="s">
        <v>1</v>
      </c>
      <c r="B5" s="3" t="s">
        <v>2</v>
      </c>
      <c r="C5" s="3"/>
      <c r="D5" s="3"/>
    </row>
    <row r="6" spans="2:4" ht="11.25" customHeight="1" outlineLevel="1">
      <c r="B6" s="3" t="s">
        <v>3</v>
      </c>
      <c r="C6" s="3"/>
      <c r="D6" s="3"/>
    </row>
    <row r="7" spans="1:4" ht="11.25" customHeight="1" outlineLevel="1">
      <c r="A7" s="3" t="s">
        <v>4</v>
      </c>
      <c r="B7" s="3" t="s">
        <v>5</v>
      </c>
      <c r="C7" s="3"/>
      <c r="D7" s="3"/>
    </row>
    <row r="8" s="1" customFormat="1" ht="9.75" customHeight="1"/>
    <row r="9" spans="1:18" ht="12.75" customHeight="1">
      <c r="A9" s="48" t="s">
        <v>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 t="s">
        <v>7</v>
      </c>
      <c r="P9" s="49" t="s">
        <v>8</v>
      </c>
      <c r="Q9" s="49" t="s">
        <v>9</v>
      </c>
      <c r="R9" s="49" t="s">
        <v>10</v>
      </c>
    </row>
    <row r="10" spans="1:18" ht="12.75" customHeight="1">
      <c r="A10" s="48" t="s">
        <v>11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50"/>
      <c r="P10" s="50"/>
      <c r="Q10" s="50"/>
      <c r="R10" s="50"/>
    </row>
    <row r="11" spans="1:18" ht="12.75" customHeight="1">
      <c r="A11" s="48" t="s">
        <v>12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50"/>
      <c r="P11" s="50"/>
      <c r="Q11" s="50"/>
      <c r="R11" s="50"/>
    </row>
    <row r="12" spans="1:18" ht="12.75" customHeight="1">
      <c r="A12" s="48" t="s">
        <v>13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50"/>
      <c r="P12" s="50"/>
      <c r="Q12" s="50"/>
      <c r="R12" s="50"/>
    </row>
    <row r="13" spans="1:18" ht="12.75" customHeight="1">
      <c r="A13" s="48" t="s">
        <v>14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50"/>
      <c r="P13" s="50"/>
      <c r="Q13" s="50"/>
      <c r="R13" s="50"/>
    </row>
    <row r="14" spans="1:18" ht="60.75" customHeight="1">
      <c r="A14" s="48" t="s">
        <v>15</v>
      </c>
      <c r="B14" s="48"/>
      <c r="C14" s="4" t="s">
        <v>16</v>
      </c>
      <c r="D14" s="48" t="s">
        <v>17</v>
      </c>
      <c r="E14" s="48"/>
      <c r="F14" s="48"/>
      <c r="G14" s="5" t="s">
        <v>18</v>
      </c>
      <c r="H14" s="5" t="s">
        <v>19</v>
      </c>
      <c r="I14" s="4" t="s">
        <v>20</v>
      </c>
      <c r="J14" s="5" t="s">
        <v>21</v>
      </c>
      <c r="K14" s="4" t="s">
        <v>22</v>
      </c>
      <c r="L14" s="4" t="s">
        <v>23</v>
      </c>
      <c r="M14" s="4" t="s">
        <v>24</v>
      </c>
      <c r="N14" s="4" t="s">
        <v>25</v>
      </c>
      <c r="O14" s="51"/>
      <c r="P14" s="51"/>
      <c r="Q14" s="51"/>
      <c r="R14" s="51"/>
    </row>
    <row r="15" spans="1:18" ht="12.75" customHeight="1">
      <c r="A15" s="42" t="s">
        <v>26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6">
        <v>362653.56</v>
      </c>
      <c r="P15" s="7">
        <v>1</v>
      </c>
      <c r="Q15" s="6">
        <v>362653.56</v>
      </c>
      <c r="R15" s="8"/>
    </row>
    <row r="16" spans="1:18" ht="11.25" customHeight="1" outlineLevel="1">
      <c r="A16" s="39" t="s">
        <v>27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9">
        <v>362653.56</v>
      </c>
      <c r="P16" s="10">
        <v>1</v>
      </c>
      <c r="Q16" s="9">
        <v>362653.56</v>
      </c>
      <c r="R16" s="11"/>
    </row>
    <row r="17" spans="1:18" ht="21.75" customHeight="1" outlineLevel="5">
      <c r="A17" s="40" t="s">
        <v>108</v>
      </c>
      <c r="B17" s="41"/>
      <c r="C17" s="18" t="s">
        <v>30</v>
      </c>
      <c r="D17" s="45" t="s">
        <v>31</v>
      </c>
      <c r="E17" s="45"/>
      <c r="F17" s="45"/>
      <c r="G17" s="19" t="s">
        <v>32</v>
      </c>
      <c r="H17" s="20">
        <v>7</v>
      </c>
      <c r="I17" s="18" t="s">
        <v>33</v>
      </c>
      <c r="J17" s="19" t="s">
        <v>34</v>
      </c>
      <c r="K17" s="18" t="s">
        <v>35</v>
      </c>
      <c r="L17" s="21">
        <v>0.42</v>
      </c>
      <c r="M17" s="22">
        <v>240</v>
      </c>
      <c r="N17" s="23">
        <v>100</v>
      </c>
      <c r="O17" s="15">
        <v>362653.56</v>
      </c>
      <c r="P17" s="16">
        <v>1</v>
      </c>
      <c r="Q17" s="15">
        <v>362653.56</v>
      </c>
      <c r="R17" s="17"/>
    </row>
    <row r="18" spans="1:18" ht="12.75" customHeight="1">
      <c r="A18" s="42" t="s">
        <v>36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6">
        <v>348273.18</v>
      </c>
      <c r="P18" s="7">
        <v>1</v>
      </c>
      <c r="Q18" s="6">
        <f>Q19</f>
        <v>348273.18</v>
      </c>
      <c r="R18" s="6"/>
    </row>
    <row r="19" spans="1:18" ht="21" customHeight="1" outlineLevel="5">
      <c r="A19" s="46">
        <v>2</v>
      </c>
      <c r="B19" s="41"/>
      <c r="C19" s="18" t="s">
        <v>37</v>
      </c>
      <c r="D19" s="45" t="s">
        <v>38</v>
      </c>
      <c r="E19" s="45"/>
      <c r="F19" s="45"/>
      <c r="G19" s="19" t="s">
        <v>39</v>
      </c>
      <c r="H19" s="20">
        <v>10</v>
      </c>
      <c r="I19" s="18"/>
      <c r="J19" s="19" t="s">
        <v>40</v>
      </c>
      <c r="K19" s="18" t="s">
        <v>35</v>
      </c>
      <c r="L19" s="24"/>
      <c r="M19" s="17"/>
      <c r="N19" s="23">
        <v>100</v>
      </c>
      <c r="O19" s="15">
        <v>348273.18</v>
      </c>
      <c r="P19" s="16">
        <v>1</v>
      </c>
      <c r="Q19" s="15">
        <v>348273.18</v>
      </c>
      <c r="R19" s="17"/>
    </row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spans="1:18" ht="21.75" customHeight="1" hidden="1" outlineLevel="5">
      <c r="A30" s="36">
        <v>19</v>
      </c>
      <c r="B30" s="36"/>
      <c r="C30" s="18"/>
      <c r="D30" s="45"/>
      <c r="E30" s="45"/>
      <c r="F30" s="45"/>
      <c r="G30" s="19"/>
      <c r="H30" s="20"/>
      <c r="I30" s="18"/>
      <c r="J30" s="19"/>
      <c r="K30" s="18"/>
      <c r="L30" s="21"/>
      <c r="M30" s="22"/>
      <c r="N30" s="24"/>
      <c r="O30" s="15"/>
      <c r="P30" s="16"/>
      <c r="Q30" s="17"/>
      <c r="R30" s="15"/>
    </row>
    <row r="31" spans="1:18" ht="21" customHeight="1" outlineLevel="5">
      <c r="A31" s="40"/>
      <c r="B31" s="41"/>
      <c r="C31" s="18"/>
      <c r="D31" s="45"/>
      <c r="E31" s="45"/>
      <c r="F31" s="45"/>
      <c r="G31" s="19"/>
      <c r="H31" s="20"/>
      <c r="I31" s="18"/>
      <c r="J31" s="19"/>
      <c r="K31" s="18"/>
      <c r="L31" s="24"/>
      <c r="M31" s="17"/>
      <c r="N31" s="23"/>
      <c r="O31" s="15"/>
      <c r="P31" s="16"/>
      <c r="Q31" s="15"/>
      <c r="R31" s="17"/>
    </row>
    <row r="32" spans="1:18" ht="12.75" customHeight="1">
      <c r="A32" s="42" t="s">
        <v>73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6">
        <f>O33</f>
        <v>545480.4900000001</v>
      </c>
      <c r="P32" s="7">
        <v>25</v>
      </c>
      <c r="Q32" s="6">
        <f>Q33</f>
        <v>378797.69</v>
      </c>
      <c r="R32" s="6">
        <f>R33</f>
        <v>166682.8</v>
      </c>
    </row>
    <row r="33" spans="1:18" ht="11.25" customHeight="1" outlineLevel="1">
      <c r="A33" s="39" t="s">
        <v>27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9">
        <f>O34+O35+O36+O37+O38+O39+O40+O41+O42+O43+O44+O45+O51+O52+O53+O54+O55+O56+O57+O58+O59+O60+O61+O62+O63</f>
        <v>545480.4900000001</v>
      </c>
      <c r="P33" s="10">
        <v>25</v>
      </c>
      <c r="Q33" s="9">
        <f>Q34+Q35+Q36+Q37+Q38+Q39+Q40+Q41+Q42+Q43+Q44+Q45+Q51+Q52+Q53+Q54+Q55+Q56+Q57+Q58+Q59+Q60+Q61+Q62+Q63</f>
        <v>378797.69</v>
      </c>
      <c r="R33" s="9">
        <f>R38+R39+R40+R41+R42+R43+R44+R63</f>
        <v>166682.8</v>
      </c>
    </row>
    <row r="34" spans="1:18" ht="21.75" customHeight="1" outlineLevel="5">
      <c r="A34" s="40" t="s">
        <v>109</v>
      </c>
      <c r="B34" s="41"/>
      <c r="C34" s="18" t="s">
        <v>68</v>
      </c>
      <c r="D34" s="45" t="s">
        <v>69</v>
      </c>
      <c r="E34" s="45"/>
      <c r="F34" s="45"/>
      <c r="G34" s="19" t="s">
        <v>41</v>
      </c>
      <c r="H34" s="20">
        <v>2</v>
      </c>
      <c r="I34" s="18" t="s">
        <v>42</v>
      </c>
      <c r="J34" s="19" t="s">
        <v>70</v>
      </c>
      <c r="K34" s="18" t="s">
        <v>46</v>
      </c>
      <c r="L34" s="21">
        <v>2.78</v>
      </c>
      <c r="M34" s="22">
        <v>36</v>
      </c>
      <c r="N34" s="23">
        <v>100</v>
      </c>
      <c r="O34" s="15">
        <v>15700</v>
      </c>
      <c r="P34" s="16">
        <v>1</v>
      </c>
      <c r="Q34" s="15">
        <v>15700</v>
      </c>
      <c r="R34" s="17"/>
    </row>
    <row r="35" spans="1:18" ht="21.75" customHeight="1" outlineLevel="5">
      <c r="A35" s="40" t="s">
        <v>110</v>
      </c>
      <c r="B35" s="52"/>
      <c r="C35" s="18" t="s">
        <v>71</v>
      </c>
      <c r="D35" s="45" t="s">
        <v>72</v>
      </c>
      <c r="E35" s="45"/>
      <c r="F35" s="45"/>
      <c r="G35" s="19" t="s">
        <v>41</v>
      </c>
      <c r="H35" s="20">
        <v>2</v>
      </c>
      <c r="I35" s="18" t="s">
        <v>42</v>
      </c>
      <c r="J35" s="33">
        <v>40159</v>
      </c>
      <c r="K35" s="18" t="s">
        <v>46</v>
      </c>
      <c r="L35" s="21">
        <v>2.78</v>
      </c>
      <c r="M35" s="22">
        <v>36</v>
      </c>
      <c r="N35" s="23">
        <v>100</v>
      </c>
      <c r="O35" s="15">
        <v>19161.5</v>
      </c>
      <c r="P35" s="16">
        <v>1</v>
      </c>
      <c r="Q35" s="15">
        <v>19161.5</v>
      </c>
      <c r="R35" s="17"/>
    </row>
    <row r="36" spans="1:18" ht="21.75" customHeight="1" outlineLevel="5">
      <c r="A36" s="40" t="s">
        <v>111</v>
      </c>
      <c r="B36" s="41"/>
      <c r="C36" s="18" t="s">
        <v>43</v>
      </c>
      <c r="D36" s="45" t="s">
        <v>44</v>
      </c>
      <c r="E36" s="45"/>
      <c r="F36" s="45"/>
      <c r="G36" s="32">
        <v>120001090</v>
      </c>
      <c r="H36" s="20">
        <v>2</v>
      </c>
      <c r="I36" s="18" t="s">
        <v>33</v>
      </c>
      <c r="J36" s="19" t="s">
        <v>45</v>
      </c>
      <c r="K36" s="18" t="s">
        <v>46</v>
      </c>
      <c r="L36" s="21">
        <v>2.68</v>
      </c>
      <c r="M36" s="22">
        <v>36</v>
      </c>
      <c r="N36" s="23">
        <v>100</v>
      </c>
      <c r="O36" s="15">
        <v>67188</v>
      </c>
      <c r="P36" s="16">
        <v>1</v>
      </c>
      <c r="Q36" s="15">
        <v>67188</v>
      </c>
      <c r="R36" s="15"/>
    </row>
    <row r="37" spans="1:18" ht="21.75" customHeight="1" outlineLevel="5">
      <c r="A37" s="40" t="s">
        <v>112</v>
      </c>
      <c r="B37" s="41"/>
      <c r="C37" s="18" t="s">
        <v>47</v>
      </c>
      <c r="D37" s="45" t="s">
        <v>48</v>
      </c>
      <c r="E37" s="45"/>
      <c r="F37" s="45"/>
      <c r="G37" s="19" t="s">
        <v>41</v>
      </c>
      <c r="H37" s="20">
        <v>2</v>
      </c>
      <c r="I37" s="18" t="s">
        <v>33</v>
      </c>
      <c r="J37" s="19" t="s">
        <v>45</v>
      </c>
      <c r="K37" s="18" t="s">
        <v>46</v>
      </c>
      <c r="L37" s="21">
        <v>2.67</v>
      </c>
      <c r="M37" s="22">
        <v>36</v>
      </c>
      <c r="N37" s="23">
        <v>100</v>
      </c>
      <c r="O37" s="15">
        <v>43961</v>
      </c>
      <c r="P37" s="16">
        <v>1</v>
      </c>
      <c r="Q37" s="15">
        <v>43961</v>
      </c>
      <c r="R37" s="15">
        <v>0</v>
      </c>
    </row>
    <row r="38" spans="1:18" ht="21.75" customHeight="1" outlineLevel="5">
      <c r="A38" s="40" t="s">
        <v>113</v>
      </c>
      <c r="B38" s="41"/>
      <c r="C38" s="18" t="s">
        <v>49</v>
      </c>
      <c r="D38" s="45" t="s">
        <v>50</v>
      </c>
      <c r="E38" s="45"/>
      <c r="F38" s="45"/>
      <c r="G38" s="19" t="s">
        <v>41</v>
      </c>
      <c r="H38" s="20">
        <v>2</v>
      </c>
      <c r="I38" s="18" t="s">
        <v>42</v>
      </c>
      <c r="J38" s="19" t="s">
        <v>45</v>
      </c>
      <c r="K38" s="18" t="s">
        <v>46</v>
      </c>
      <c r="L38" s="21">
        <v>2.78</v>
      </c>
      <c r="M38" s="22">
        <v>36</v>
      </c>
      <c r="N38" s="23">
        <v>24.51</v>
      </c>
      <c r="O38" s="15">
        <v>11544</v>
      </c>
      <c r="P38" s="16">
        <v>1</v>
      </c>
      <c r="Q38" s="15">
        <v>2830</v>
      </c>
      <c r="R38" s="15">
        <v>8714</v>
      </c>
    </row>
    <row r="39" spans="1:18" ht="21.75" customHeight="1" outlineLevel="5">
      <c r="A39" s="40" t="s">
        <v>114</v>
      </c>
      <c r="B39" s="41"/>
      <c r="C39" s="18" t="s">
        <v>51</v>
      </c>
      <c r="D39" s="45" t="s">
        <v>52</v>
      </c>
      <c r="E39" s="45"/>
      <c r="F39" s="45"/>
      <c r="G39" s="19" t="s">
        <v>41</v>
      </c>
      <c r="H39" s="20">
        <v>2</v>
      </c>
      <c r="I39" s="18" t="s">
        <v>42</v>
      </c>
      <c r="J39" s="19" t="s">
        <v>45</v>
      </c>
      <c r="K39" s="18" t="s">
        <v>46</v>
      </c>
      <c r="L39" s="21">
        <v>2.78</v>
      </c>
      <c r="M39" s="22">
        <v>36</v>
      </c>
      <c r="N39" s="23">
        <v>21</v>
      </c>
      <c r="O39" s="15">
        <v>11544</v>
      </c>
      <c r="P39" s="16">
        <v>1</v>
      </c>
      <c r="Q39" s="15">
        <v>2423.89</v>
      </c>
      <c r="R39" s="15">
        <v>9120.11</v>
      </c>
    </row>
    <row r="40" spans="1:18" ht="21.75" customHeight="1" outlineLevel="5">
      <c r="A40" s="40" t="s">
        <v>115</v>
      </c>
      <c r="B40" s="41"/>
      <c r="C40" s="18" t="s">
        <v>53</v>
      </c>
      <c r="D40" s="45" t="s">
        <v>54</v>
      </c>
      <c r="E40" s="45"/>
      <c r="F40" s="45"/>
      <c r="G40" s="19" t="s">
        <v>41</v>
      </c>
      <c r="H40" s="20">
        <v>2</v>
      </c>
      <c r="I40" s="18" t="s">
        <v>42</v>
      </c>
      <c r="J40" s="19" t="s">
        <v>45</v>
      </c>
      <c r="K40" s="18" t="s">
        <v>46</v>
      </c>
      <c r="L40" s="21">
        <v>2.78</v>
      </c>
      <c r="M40" s="22">
        <v>36</v>
      </c>
      <c r="N40" s="23">
        <v>25</v>
      </c>
      <c r="O40" s="15">
        <v>18070</v>
      </c>
      <c r="P40" s="16">
        <v>1</v>
      </c>
      <c r="Q40" s="15">
        <v>4517.5</v>
      </c>
      <c r="R40" s="15">
        <v>13552.5</v>
      </c>
    </row>
    <row r="41" spans="1:18" ht="21.75" customHeight="1" outlineLevel="5">
      <c r="A41" s="40" t="s">
        <v>116</v>
      </c>
      <c r="B41" s="41"/>
      <c r="C41" s="18" t="s">
        <v>55</v>
      </c>
      <c r="D41" s="45" t="s">
        <v>56</v>
      </c>
      <c r="E41" s="45"/>
      <c r="F41" s="45"/>
      <c r="G41" s="19" t="s">
        <v>41</v>
      </c>
      <c r="H41" s="20">
        <v>2</v>
      </c>
      <c r="I41" s="18" t="s">
        <v>42</v>
      </c>
      <c r="J41" s="19" t="s">
        <v>45</v>
      </c>
      <c r="K41" s="18" t="s">
        <v>46</v>
      </c>
      <c r="L41" s="21">
        <v>2.78</v>
      </c>
      <c r="M41" s="22">
        <v>36</v>
      </c>
      <c r="N41" s="23">
        <v>25</v>
      </c>
      <c r="O41" s="15">
        <v>38368.2</v>
      </c>
      <c r="P41" s="16">
        <v>1</v>
      </c>
      <c r="Q41" s="15">
        <v>9592.05</v>
      </c>
      <c r="R41" s="15">
        <v>28776.15</v>
      </c>
    </row>
    <row r="42" spans="1:18" ht="21.75" customHeight="1" outlineLevel="5">
      <c r="A42" s="40" t="s">
        <v>117</v>
      </c>
      <c r="B42" s="41"/>
      <c r="C42" s="18" t="s">
        <v>57</v>
      </c>
      <c r="D42" s="45" t="s">
        <v>58</v>
      </c>
      <c r="E42" s="45"/>
      <c r="F42" s="45"/>
      <c r="G42" s="19" t="s">
        <v>41</v>
      </c>
      <c r="H42" s="20">
        <v>2</v>
      </c>
      <c r="I42" s="18" t="s">
        <v>42</v>
      </c>
      <c r="J42" s="19" t="s">
        <v>45</v>
      </c>
      <c r="K42" s="18" t="s">
        <v>46</v>
      </c>
      <c r="L42" s="21">
        <v>2.78</v>
      </c>
      <c r="M42" s="22">
        <v>36</v>
      </c>
      <c r="N42" s="23">
        <v>25</v>
      </c>
      <c r="O42" s="15">
        <v>38368.2</v>
      </c>
      <c r="P42" s="16">
        <v>1</v>
      </c>
      <c r="Q42" s="15">
        <v>9592.05</v>
      </c>
      <c r="R42" s="15">
        <v>28776.15</v>
      </c>
    </row>
    <row r="43" spans="1:18" ht="21.75" customHeight="1" outlineLevel="5">
      <c r="A43" s="40" t="s">
        <v>118</v>
      </c>
      <c r="B43" s="41"/>
      <c r="C43" s="18" t="s">
        <v>59</v>
      </c>
      <c r="D43" s="45" t="s">
        <v>60</v>
      </c>
      <c r="E43" s="45"/>
      <c r="F43" s="45"/>
      <c r="G43" s="19" t="s">
        <v>41</v>
      </c>
      <c r="H43" s="20">
        <v>2</v>
      </c>
      <c r="I43" s="18" t="s">
        <v>42</v>
      </c>
      <c r="J43" s="19" t="s">
        <v>61</v>
      </c>
      <c r="K43" s="18" t="s">
        <v>46</v>
      </c>
      <c r="L43" s="21">
        <v>2.78</v>
      </c>
      <c r="M43" s="22">
        <v>36</v>
      </c>
      <c r="N43" s="23">
        <v>13.89</v>
      </c>
      <c r="O43" s="15">
        <v>11583.01</v>
      </c>
      <c r="P43" s="16">
        <v>1</v>
      </c>
      <c r="Q43" s="15">
        <v>1608.75</v>
      </c>
      <c r="R43" s="15">
        <v>9974.26</v>
      </c>
    </row>
    <row r="44" spans="1:18" ht="21.75" customHeight="1" outlineLevel="5">
      <c r="A44" s="40" t="s">
        <v>119</v>
      </c>
      <c r="B44" s="41"/>
      <c r="C44" s="18" t="s">
        <v>62</v>
      </c>
      <c r="D44" s="45" t="s">
        <v>63</v>
      </c>
      <c r="E44" s="45"/>
      <c r="F44" s="45"/>
      <c r="G44" s="19" t="s">
        <v>41</v>
      </c>
      <c r="H44" s="20">
        <v>2</v>
      </c>
      <c r="I44" s="18" t="s">
        <v>42</v>
      </c>
      <c r="J44" s="19" t="s">
        <v>61</v>
      </c>
      <c r="K44" s="18" t="s">
        <v>46</v>
      </c>
      <c r="L44" s="21">
        <v>2.78</v>
      </c>
      <c r="M44" s="22">
        <v>36</v>
      </c>
      <c r="N44" s="23">
        <v>13.89</v>
      </c>
      <c r="O44" s="15">
        <v>11608.59</v>
      </c>
      <c r="P44" s="16">
        <v>1</v>
      </c>
      <c r="Q44" s="15">
        <v>1612.3</v>
      </c>
      <c r="R44" s="15">
        <v>9996.29</v>
      </c>
    </row>
    <row r="45" spans="1:18" ht="21.75" customHeight="1" outlineLevel="5">
      <c r="A45" s="40" t="s">
        <v>120</v>
      </c>
      <c r="B45" s="41"/>
      <c r="C45" s="18" t="s">
        <v>64</v>
      </c>
      <c r="D45" s="45" t="s">
        <v>65</v>
      </c>
      <c r="E45" s="45"/>
      <c r="F45" s="45"/>
      <c r="G45" s="19" t="s">
        <v>41</v>
      </c>
      <c r="H45" s="20">
        <v>3</v>
      </c>
      <c r="I45" s="18" t="s">
        <v>42</v>
      </c>
      <c r="J45" s="19" t="s">
        <v>66</v>
      </c>
      <c r="K45" s="31" t="s">
        <v>46</v>
      </c>
      <c r="L45" s="21">
        <v>1.67</v>
      </c>
      <c r="M45" s="22">
        <v>60</v>
      </c>
      <c r="N45" s="24">
        <v>100</v>
      </c>
      <c r="O45" s="15">
        <v>23445</v>
      </c>
      <c r="P45" s="16">
        <v>1</v>
      </c>
      <c r="Q45" s="17">
        <v>23445</v>
      </c>
      <c r="R45" s="15"/>
    </row>
    <row r="46" spans="1:18" ht="12.75" customHeight="1" hidden="1">
      <c r="A46" s="42" t="s">
        <v>73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6">
        <v>185785.61</v>
      </c>
      <c r="P46" s="7">
        <v>14</v>
      </c>
      <c r="Q46" s="6">
        <v>185785.06</v>
      </c>
      <c r="R46" s="26">
        <v>0.55</v>
      </c>
    </row>
    <row r="47" spans="1:18" ht="11.25" customHeight="1" hidden="1" outlineLevel="1">
      <c r="A47" s="39" t="s">
        <v>27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9">
        <v>185785.61</v>
      </c>
      <c r="P47" s="10">
        <v>14</v>
      </c>
      <c r="Q47" s="9">
        <v>185785.06</v>
      </c>
      <c r="R47" s="27">
        <v>0.55</v>
      </c>
    </row>
    <row r="48" spans="1:18" ht="11.25" customHeight="1" hidden="1" outlineLevel="2">
      <c r="A48" s="53" t="s">
        <v>67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12">
        <v>180286.61</v>
      </c>
      <c r="P48" s="13">
        <v>13</v>
      </c>
      <c r="Q48" s="12">
        <v>180286.06</v>
      </c>
      <c r="R48" s="28">
        <v>0.55</v>
      </c>
    </row>
    <row r="49" spans="1:18" ht="11.25" customHeight="1" hidden="1" outlineLevel="3">
      <c r="A49" s="54" t="s">
        <v>28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15">
        <v>180286.61</v>
      </c>
      <c r="P49" s="16">
        <v>13</v>
      </c>
      <c r="Q49" s="15">
        <v>180286.06</v>
      </c>
      <c r="R49" s="25">
        <v>0.55</v>
      </c>
    </row>
    <row r="50" spans="1:18" ht="11.25" customHeight="1" hidden="1" outlineLevel="4">
      <c r="A50" s="55" t="s">
        <v>29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15">
        <v>180286.61</v>
      </c>
      <c r="P50" s="16">
        <v>13</v>
      </c>
      <c r="Q50" s="15">
        <v>180286.06</v>
      </c>
      <c r="R50" s="25">
        <v>0.55</v>
      </c>
    </row>
    <row r="51" spans="1:18" ht="21.75" customHeight="1" outlineLevel="5">
      <c r="A51" s="40" t="s">
        <v>141</v>
      </c>
      <c r="B51" s="41"/>
      <c r="C51" s="18" t="s">
        <v>74</v>
      </c>
      <c r="D51" s="45" t="s">
        <v>75</v>
      </c>
      <c r="E51" s="45"/>
      <c r="F51" s="45"/>
      <c r="G51" s="19" t="s">
        <v>76</v>
      </c>
      <c r="H51" s="20">
        <v>3</v>
      </c>
      <c r="I51" s="18" t="s">
        <v>42</v>
      </c>
      <c r="J51" s="19" t="s">
        <v>77</v>
      </c>
      <c r="K51" s="31" t="s">
        <v>46</v>
      </c>
      <c r="L51" s="21">
        <v>1.67</v>
      </c>
      <c r="M51" s="22">
        <v>60</v>
      </c>
      <c r="N51" s="23">
        <v>100</v>
      </c>
      <c r="O51" s="15">
        <v>8080</v>
      </c>
      <c r="P51" s="16">
        <v>1</v>
      </c>
      <c r="Q51" s="15">
        <v>8080</v>
      </c>
      <c r="R51" s="17"/>
    </row>
    <row r="52" spans="1:18" ht="21.75" customHeight="1" outlineLevel="5">
      <c r="A52" s="40" t="s">
        <v>142</v>
      </c>
      <c r="B52" s="41"/>
      <c r="C52" s="18" t="s">
        <v>78</v>
      </c>
      <c r="D52" s="45" t="s">
        <v>79</v>
      </c>
      <c r="E52" s="45"/>
      <c r="F52" s="45"/>
      <c r="G52" s="19" t="s">
        <v>76</v>
      </c>
      <c r="H52" s="20">
        <v>3</v>
      </c>
      <c r="I52" s="18" t="s">
        <v>42</v>
      </c>
      <c r="J52" s="19" t="s">
        <v>80</v>
      </c>
      <c r="K52" s="31" t="s">
        <v>46</v>
      </c>
      <c r="L52" s="21">
        <v>1.67</v>
      </c>
      <c r="M52" s="22">
        <v>60</v>
      </c>
      <c r="N52" s="23">
        <v>100</v>
      </c>
      <c r="O52" s="15">
        <v>17674</v>
      </c>
      <c r="P52" s="16">
        <v>1</v>
      </c>
      <c r="Q52" s="15">
        <v>17674</v>
      </c>
      <c r="R52" s="17"/>
    </row>
    <row r="53" spans="1:18" ht="21.75" customHeight="1" outlineLevel="5">
      <c r="A53" s="40" t="s">
        <v>143</v>
      </c>
      <c r="B53" s="41"/>
      <c r="C53" s="18" t="s">
        <v>81</v>
      </c>
      <c r="D53" s="45" t="s">
        <v>82</v>
      </c>
      <c r="E53" s="45"/>
      <c r="F53" s="45"/>
      <c r="G53" s="19" t="s">
        <v>76</v>
      </c>
      <c r="H53" s="20">
        <v>3</v>
      </c>
      <c r="I53" s="18" t="s">
        <v>42</v>
      </c>
      <c r="J53" s="19" t="s">
        <v>83</v>
      </c>
      <c r="K53" s="31" t="s">
        <v>46</v>
      </c>
      <c r="L53" s="21">
        <v>1.67</v>
      </c>
      <c r="M53" s="22">
        <v>60</v>
      </c>
      <c r="N53" s="23">
        <v>100</v>
      </c>
      <c r="O53" s="15">
        <v>21470</v>
      </c>
      <c r="P53" s="16">
        <v>1</v>
      </c>
      <c r="Q53" s="15">
        <v>21470</v>
      </c>
      <c r="R53" s="17"/>
    </row>
    <row r="54" spans="1:18" ht="21.75" customHeight="1" outlineLevel="5">
      <c r="A54" s="40" t="s">
        <v>144</v>
      </c>
      <c r="B54" s="41"/>
      <c r="C54" s="18" t="s">
        <v>84</v>
      </c>
      <c r="D54" s="45" t="s">
        <v>85</v>
      </c>
      <c r="E54" s="45"/>
      <c r="F54" s="45"/>
      <c r="G54" s="19" t="s">
        <v>76</v>
      </c>
      <c r="H54" s="20">
        <v>3</v>
      </c>
      <c r="I54" s="18" t="s">
        <v>42</v>
      </c>
      <c r="J54" s="19" t="s">
        <v>61</v>
      </c>
      <c r="K54" s="31" t="s">
        <v>46</v>
      </c>
      <c r="L54" s="21">
        <v>1.67</v>
      </c>
      <c r="M54" s="22">
        <v>60</v>
      </c>
      <c r="N54" s="23">
        <v>100</v>
      </c>
      <c r="O54" s="15">
        <v>23697</v>
      </c>
      <c r="P54" s="16">
        <v>1</v>
      </c>
      <c r="Q54" s="15">
        <v>23697</v>
      </c>
      <c r="R54" s="17"/>
    </row>
    <row r="55" spans="1:18" ht="21.75" customHeight="1" outlineLevel="5">
      <c r="A55" s="40" t="s">
        <v>145</v>
      </c>
      <c r="B55" s="41"/>
      <c r="C55" s="18" t="s">
        <v>86</v>
      </c>
      <c r="D55" s="45" t="s">
        <v>87</v>
      </c>
      <c r="E55" s="45"/>
      <c r="F55" s="45"/>
      <c r="G55" s="19" t="s">
        <v>76</v>
      </c>
      <c r="H55" s="20">
        <v>3</v>
      </c>
      <c r="I55" s="18" t="s">
        <v>42</v>
      </c>
      <c r="J55" s="19" t="s">
        <v>88</v>
      </c>
      <c r="K55" s="31" t="s">
        <v>46</v>
      </c>
      <c r="L55" s="21">
        <v>1.67</v>
      </c>
      <c r="M55" s="22">
        <v>60</v>
      </c>
      <c r="N55" s="23">
        <v>100</v>
      </c>
      <c r="O55" s="15">
        <v>5200</v>
      </c>
      <c r="P55" s="16">
        <v>1</v>
      </c>
      <c r="Q55" s="15">
        <v>5200</v>
      </c>
      <c r="R55" s="17"/>
    </row>
    <row r="56" spans="1:18" ht="21.75" customHeight="1" outlineLevel="5">
      <c r="A56" s="40" t="s">
        <v>146</v>
      </c>
      <c r="B56" s="41"/>
      <c r="C56" s="18" t="s">
        <v>89</v>
      </c>
      <c r="D56" s="45" t="s">
        <v>90</v>
      </c>
      <c r="E56" s="45"/>
      <c r="F56" s="45"/>
      <c r="G56" s="19" t="s">
        <v>76</v>
      </c>
      <c r="H56" s="20">
        <v>3</v>
      </c>
      <c r="I56" s="18" t="s">
        <v>42</v>
      </c>
      <c r="J56" s="19" t="s">
        <v>88</v>
      </c>
      <c r="K56" s="31" t="s">
        <v>46</v>
      </c>
      <c r="L56" s="21">
        <v>1.67</v>
      </c>
      <c r="M56" s="22">
        <v>60</v>
      </c>
      <c r="N56" s="23">
        <v>100</v>
      </c>
      <c r="O56" s="15">
        <v>4050</v>
      </c>
      <c r="P56" s="16">
        <v>1</v>
      </c>
      <c r="Q56" s="15">
        <v>4050</v>
      </c>
      <c r="R56" s="17"/>
    </row>
    <row r="57" spans="1:18" ht="21.75" customHeight="1" outlineLevel="5">
      <c r="A57" s="40" t="s">
        <v>147</v>
      </c>
      <c r="B57" s="41"/>
      <c r="C57" s="18" t="s">
        <v>91</v>
      </c>
      <c r="D57" s="45" t="s">
        <v>92</v>
      </c>
      <c r="E57" s="45"/>
      <c r="F57" s="45"/>
      <c r="G57" s="19" t="s">
        <v>76</v>
      </c>
      <c r="H57" s="20">
        <v>3</v>
      </c>
      <c r="I57" s="18" t="s">
        <v>42</v>
      </c>
      <c r="J57" s="19" t="s">
        <v>88</v>
      </c>
      <c r="K57" s="31" t="s">
        <v>46</v>
      </c>
      <c r="L57" s="21">
        <v>1.67</v>
      </c>
      <c r="M57" s="22">
        <v>60</v>
      </c>
      <c r="N57" s="23">
        <v>100</v>
      </c>
      <c r="O57" s="15">
        <v>17593.96</v>
      </c>
      <c r="P57" s="16">
        <v>1</v>
      </c>
      <c r="Q57" s="15">
        <v>17593.96</v>
      </c>
      <c r="R57" s="17"/>
    </row>
    <row r="58" spans="1:18" ht="21.75" customHeight="1" outlineLevel="5">
      <c r="A58" s="40" t="s">
        <v>148</v>
      </c>
      <c r="B58" s="41"/>
      <c r="C58" s="18" t="s">
        <v>93</v>
      </c>
      <c r="D58" s="45" t="s">
        <v>94</v>
      </c>
      <c r="E58" s="45"/>
      <c r="F58" s="45"/>
      <c r="G58" s="19" t="s">
        <v>76</v>
      </c>
      <c r="H58" s="20">
        <v>3</v>
      </c>
      <c r="I58" s="18" t="s">
        <v>42</v>
      </c>
      <c r="J58" s="19" t="s">
        <v>88</v>
      </c>
      <c r="K58" s="31" t="s">
        <v>46</v>
      </c>
      <c r="L58" s="21">
        <v>1.67</v>
      </c>
      <c r="M58" s="22">
        <v>60</v>
      </c>
      <c r="N58" s="23">
        <v>100</v>
      </c>
      <c r="O58" s="15">
        <v>15358.82</v>
      </c>
      <c r="P58" s="16">
        <v>1</v>
      </c>
      <c r="Q58" s="15">
        <v>15358.82</v>
      </c>
      <c r="R58" s="17"/>
    </row>
    <row r="59" spans="1:18" ht="21.75" customHeight="1" outlineLevel="5">
      <c r="A59" s="40" t="s">
        <v>149</v>
      </c>
      <c r="B59" s="41"/>
      <c r="C59" s="18" t="s">
        <v>95</v>
      </c>
      <c r="D59" s="45" t="s">
        <v>96</v>
      </c>
      <c r="E59" s="45"/>
      <c r="F59" s="45"/>
      <c r="G59" s="19" t="s">
        <v>76</v>
      </c>
      <c r="H59" s="20">
        <v>3</v>
      </c>
      <c r="I59" s="31" t="s">
        <v>33</v>
      </c>
      <c r="J59" s="19" t="s">
        <v>88</v>
      </c>
      <c r="K59" s="31" t="s">
        <v>46</v>
      </c>
      <c r="L59" s="21">
        <v>1.67</v>
      </c>
      <c r="M59" s="22">
        <v>60</v>
      </c>
      <c r="N59" s="23">
        <v>100</v>
      </c>
      <c r="O59" s="15">
        <v>21562.64</v>
      </c>
      <c r="P59" s="16">
        <v>1</v>
      </c>
      <c r="Q59" s="15">
        <v>21562.64</v>
      </c>
      <c r="R59" s="17"/>
    </row>
    <row r="60" spans="1:18" ht="21.75" customHeight="1" outlineLevel="5">
      <c r="A60" s="40" t="s">
        <v>150</v>
      </c>
      <c r="B60" s="41"/>
      <c r="C60" s="18" t="s">
        <v>97</v>
      </c>
      <c r="D60" s="45" t="s">
        <v>98</v>
      </c>
      <c r="E60" s="45"/>
      <c r="F60" s="45"/>
      <c r="G60" s="19" t="s">
        <v>76</v>
      </c>
      <c r="H60" s="20">
        <v>2</v>
      </c>
      <c r="I60" s="18" t="s">
        <v>42</v>
      </c>
      <c r="J60" s="19" t="s">
        <v>88</v>
      </c>
      <c r="K60" s="31" t="s">
        <v>46</v>
      </c>
      <c r="L60" s="21">
        <v>2.78</v>
      </c>
      <c r="M60" s="22">
        <v>36</v>
      </c>
      <c r="N60" s="23">
        <v>100</v>
      </c>
      <c r="O60" s="15">
        <v>4922</v>
      </c>
      <c r="P60" s="16">
        <v>1</v>
      </c>
      <c r="Q60" s="15">
        <v>4922</v>
      </c>
      <c r="R60" s="17"/>
    </row>
    <row r="61" spans="1:18" ht="21.75" customHeight="1" outlineLevel="5">
      <c r="A61" s="40" t="s">
        <v>151</v>
      </c>
      <c r="B61" s="41"/>
      <c r="C61" s="18" t="s">
        <v>99</v>
      </c>
      <c r="D61" s="45" t="s">
        <v>100</v>
      </c>
      <c r="E61" s="45"/>
      <c r="F61" s="45"/>
      <c r="G61" s="19" t="s">
        <v>76</v>
      </c>
      <c r="H61" s="20">
        <v>3</v>
      </c>
      <c r="I61" s="18" t="s">
        <v>42</v>
      </c>
      <c r="J61" s="19" t="s">
        <v>88</v>
      </c>
      <c r="K61" s="31" t="s">
        <v>46</v>
      </c>
      <c r="L61" s="21">
        <v>1.67</v>
      </c>
      <c r="M61" s="22">
        <v>60</v>
      </c>
      <c r="N61" s="23">
        <v>100</v>
      </c>
      <c r="O61" s="15">
        <v>18610.51</v>
      </c>
      <c r="P61" s="16">
        <v>1</v>
      </c>
      <c r="Q61" s="15">
        <v>18610.51</v>
      </c>
      <c r="R61" s="17"/>
    </row>
    <row r="62" spans="1:18" ht="21.75" customHeight="1" outlineLevel="5">
      <c r="A62" s="40" t="s">
        <v>152</v>
      </c>
      <c r="B62" s="41"/>
      <c r="C62" s="18" t="s">
        <v>101</v>
      </c>
      <c r="D62" s="37" t="s">
        <v>121</v>
      </c>
      <c r="E62" s="38"/>
      <c r="F62" s="38"/>
      <c r="G62" s="19" t="s">
        <v>76</v>
      </c>
      <c r="H62" s="20">
        <v>3</v>
      </c>
      <c r="I62" s="31" t="s">
        <v>42</v>
      </c>
      <c r="J62" s="19" t="s">
        <v>88</v>
      </c>
      <c r="K62" s="31" t="s">
        <v>46</v>
      </c>
      <c r="L62" s="21">
        <v>1.67</v>
      </c>
      <c r="M62" s="22">
        <v>60</v>
      </c>
      <c r="N62" s="23">
        <v>100</v>
      </c>
      <c r="O62" s="15">
        <v>15470.06</v>
      </c>
      <c r="P62" s="16">
        <v>1</v>
      </c>
      <c r="Q62" s="15">
        <v>15470.06</v>
      </c>
      <c r="R62" s="25"/>
    </row>
    <row r="63" spans="1:18" ht="21.75" customHeight="1" outlineLevel="5">
      <c r="A63" s="40" t="s">
        <v>153</v>
      </c>
      <c r="B63" s="41"/>
      <c r="C63" s="31" t="s">
        <v>91</v>
      </c>
      <c r="D63" s="37" t="s">
        <v>122</v>
      </c>
      <c r="E63" s="38"/>
      <c r="F63" s="38"/>
      <c r="G63" s="32">
        <v>143699000</v>
      </c>
      <c r="H63" s="20">
        <v>3</v>
      </c>
      <c r="I63" s="31" t="s">
        <v>33</v>
      </c>
      <c r="J63" s="33">
        <v>42786</v>
      </c>
      <c r="K63" s="31" t="s">
        <v>46</v>
      </c>
      <c r="L63" s="21">
        <v>1.67</v>
      </c>
      <c r="M63" s="22">
        <v>60</v>
      </c>
      <c r="N63" s="23"/>
      <c r="O63" s="15">
        <v>61250</v>
      </c>
      <c r="P63" s="16">
        <v>1</v>
      </c>
      <c r="Q63" s="15">
        <v>3476.66</v>
      </c>
      <c r="R63" s="15">
        <f>O63-Q63</f>
        <v>57773.34</v>
      </c>
    </row>
    <row r="64" spans="1:18" ht="11.25" customHeight="1" hidden="1" outlineLevel="2">
      <c r="A64" s="53" t="s">
        <v>102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12">
        <v>5499</v>
      </c>
      <c r="P64" s="13">
        <v>1</v>
      </c>
      <c r="Q64" s="12">
        <v>5499</v>
      </c>
      <c r="R64" s="14"/>
    </row>
    <row r="65" spans="1:18" ht="11.25" customHeight="1" hidden="1" outlineLevel="3">
      <c r="A65" s="54" t="s">
        <v>103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15">
        <v>5499</v>
      </c>
      <c r="P65" s="16">
        <v>1</v>
      </c>
      <c r="Q65" s="15">
        <v>5499</v>
      </c>
      <c r="R65" s="17"/>
    </row>
    <row r="66" spans="1:18" ht="11.25" customHeight="1" hidden="1" outlineLevel="4">
      <c r="A66" s="55" t="s">
        <v>104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15">
        <v>5499</v>
      </c>
      <c r="P66" s="16">
        <v>1</v>
      </c>
      <c r="Q66" s="15">
        <v>5499</v>
      </c>
      <c r="R66" s="17"/>
    </row>
    <row r="67" spans="1:18" ht="21.75" customHeight="1" hidden="1" outlineLevel="5">
      <c r="A67" s="36">
        <v>34</v>
      </c>
      <c r="B67" s="36"/>
      <c r="C67" s="18" t="s">
        <v>105</v>
      </c>
      <c r="D67" s="45" t="s">
        <v>106</v>
      </c>
      <c r="E67" s="45"/>
      <c r="F67" s="45"/>
      <c r="G67" s="19" t="s">
        <v>76</v>
      </c>
      <c r="H67" s="20">
        <v>3</v>
      </c>
      <c r="I67" s="18" t="s">
        <v>42</v>
      </c>
      <c r="J67" s="19" t="s">
        <v>66</v>
      </c>
      <c r="K67" s="31" t="s">
        <v>35</v>
      </c>
      <c r="L67" s="21">
        <v>1.67</v>
      </c>
      <c r="M67" s="22">
        <v>60</v>
      </c>
      <c r="N67" s="23">
        <v>100</v>
      </c>
      <c r="O67" s="15">
        <v>5499</v>
      </c>
      <c r="P67" s="16">
        <v>1</v>
      </c>
      <c r="Q67" s="15">
        <v>5499</v>
      </c>
      <c r="R67" s="17"/>
    </row>
    <row r="68" spans="1:18" ht="12.75" customHeight="1">
      <c r="A68" s="42" t="s">
        <v>123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6">
        <f>O70+O71</f>
        <v>769000</v>
      </c>
      <c r="P68" s="7"/>
      <c r="Q68" s="6">
        <f>Q70+Q71</f>
        <v>191392.86</v>
      </c>
      <c r="R68" s="26">
        <f>R71</f>
        <v>577607.14</v>
      </c>
    </row>
    <row r="69" spans="1:18" ht="11.25" customHeight="1" outlineLevel="1">
      <c r="A69" s="39" t="s">
        <v>27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9">
        <v>769000</v>
      </c>
      <c r="P69" s="10">
        <v>2</v>
      </c>
      <c r="Q69" s="9">
        <v>191392.86</v>
      </c>
      <c r="R69" s="11">
        <v>577607.14</v>
      </c>
    </row>
    <row r="70" spans="1:18" ht="21.75" customHeight="1" outlineLevel="5">
      <c r="A70" s="43">
        <v>28</v>
      </c>
      <c r="B70" s="44"/>
      <c r="C70" s="31" t="s">
        <v>124</v>
      </c>
      <c r="D70" s="37" t="s">
        <v>125</v>
      </c>
      <c r="E70" s="38"/>
      <c r="F70" s="38"/>
      <c r="G70" s="34" t="s">
        <v>126</v>
      </c>
      <c r="H70" s="20">
        <v>5</v>
      </c>
      <c r="I70" s="31" t="s">
        <v>33</v>
      </c>
      <c r="J70" s="33">
        <v>40861</v>
      </c>
      <c r="K70" s="31" t="s">
        <v>46</v>
      </c>
      <c r="L70" s="21">
        <v>1.19</v>
      </c>
      <c r="M70" s="22">
        <v>84</v>
      </c>
      <c r="N70" s="23">
        <v>100</v>
      </c>
      <c r="O70" s="15">
        <v>170000</v>
      </c>
      <c r="P70" s="16">
        <v>1</v>
      </c>
      <c r="Q70" s="15">
        <v>170000</v>
      </c>
      <c r="R70" s="15"/>
    </row>
    <row r="71" spans="1:18" ht="21.75" customHeight="1" outlineLevel="5">
      <c r="A71" s="43">
        <v>29</v>
      </c>
      <c r="B71" s="44"/>
      <c r="C71" s="31" t="s">
        <v>127</v>
      </c>
      <c r="D71" s="37" t="s">
        <v>128</v>
      </c>
      <c r="E71" s="38"/>
      <c r="F71" s="38"/>
      <c r="G71" s="34" t="s">
        <v>126</v>
      </c>
      <c r="H71" s="20">
        <v>5</v>
      </c>
      <c r="I71" s="31" t="s">
        <v>33</v>
      </c>
      <c r="J71" s="33">
        <v>42811</v>
      </c>
      <c r="K71" s="31" t="s">
        <v>46</v>
      </c>
      <c r="L71" s="21">
        <v>1.19</v>
      </c>
      <c r="M71" s="22">
        <v>84</v>
      </c>
      <c r="N71" s="23">
        <v>3</v>
      </c>
      <c r="O71" s="15">
        <v>599000</v>
      </c>
      <c r="P71" s="16">
        <v>1</v>
      </c>
      <c r="Q71" s="15">
        <v>21392.86</v>
      </c>
      <c r="R71" s="15">
        <f>O71-Q71</f>
        <v>577607.14</v>
      </c>
    </row>
    <row r="72" spans="1:18" ht="12.75" customHeight="1">
      <c r="A72" s="42" t="s">
        <v>129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6">
        <v>53602.83</v>
      </c>
      <c r="P72" s="7"/>
      <c r="Q72" s="6"/>
      <c r="R72" s="6">
        <v>53602.83</v>
      </c>
    </row>
    <row r="73" spans="1:18" ht="11.25" customHeight="1" outlineLevel="1">
      <c r="A73" s="39" t="s">
        <v>27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9">
        <v>53602.83</v>
      </c>
      <c r="P73" s="10"/>
      <c r="Q73" s="9"/>
      <c r="R73" s="9">
        <v>53602.83</v>
      </c>
    </row>
    <row r="74" spans="1:18" ht="11.25" customHeight="1" hidden="1" outlineLevel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9"/>
      <c r="P74" s="10"/>
      <c r="Q74" s="9"/>
      <c r="R74" s="9"/>
    </row>
    <row r="75" spans="1:18" ht="21.75" customHeight="1" outlineLevel="5">
      <c r="A75" s="43">
        <v>30</v>
      </c>
      <c r="B75" s="44"/>
      <c r="C75" s="31" t="s">
        <v>130</v>
      </c>
      <c r="D75" s="37" t="s">
        <v>131</v>
      </c>
      <c r="E75" s="38"/>
      <c r="F75" s="38"/>
      <c r="G75" s="32">
        <v>19000111</v>
      </c>
      <c r="H75" s="20">
        <v>7</v>
      </c>
      <c r="I75" s="31"/>
      <c r="J75" s="19"/>
      <c r="K75" s="31"/>
      <c r="L75" s="21"/>
      <c r="M75" s="22"/>
      <c r="N75" s="23"/>
      <c r="O75" s="15">
        <v>53602.83</v>
      </c>
      <c r="P75" s="16"/>
      <c r="Q75" s="15"/>
      <c r="R75" s="15">
        <v>53602.83</v>
      </c>
    </row>
    <row r="76" spans="1:18" ht="12.75" customHeight="1">
      <c r="A76" s="42" t="s">
        <v>133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6">
        <v>1626823.1</v>
      </c>
      <c r="P76" s="7"/>
      <c r="Q76" s="6">
        <f>Q77+Q78+Q79+Q80+Q81+Q82+Q83+Q85+Q86+Q87+Q88+Q89+Q90+Q91+Q92+Q93+Q94+Q95+Q96+Q97+Q98+Q99+Q100+Q101+Q102+Q103+Q104+Q105+Q106</f>
        <v>430042.74999999994</v>
      </c>
      <c r="R76" s="6">
        <f>R77+R98+R99+R100+R101+R102+R103+R104+R105+R106</f>
        <v>1196780.35</v>
      </c>
    </row>
    <row r="77" spans="1:18" ht="21.75" customHeight="1" outlineLevel="5">
      <c r="A77" s="43"/>
      <c r="B77" s="44"/>
      <c r="C77" s="31" t="s">
        <v>200</v>
      </c>
      <c r="D77" s="37"/>
      <c r="E77" s="38"/>
      <c r="F77" s="38"/>
      <c r="G77" s="32">
        <v>120001090</v>
      </c>
      <c r="H77" s="20">
        <v>5</v>
      </c>
      <c r="I77" s="31" t="s">
        <v>33</v>
      </c>
      <c r="J77" s="33">
        <v>42500</v>
      </c>
      <c r="K77" s="31" t="s">
        <v>46</v>
      </c>
      <c r="L77" s="21"/>
      <c r="M77" s="22">
        <v>84</v>
      </c>
      <c r="N77" s="23">
        <v>15</v>
      </c>
      <c r="O77" s="15">
        <v>1102561.6</v>
      </c>
      <c r="P77" s="16">
        <v>1</v>
      </c>
      <c r="Q77" s="15">
        <v>170634.53</v>
      </c>
      <c r="R77" s="15">
        <f>O77-Q77</f>
        <v>931927.0700000001</v>
      </c>
    </row>
    <row r="78" spans="1:18" ht="21.75" customHeight="1" outlineLevel="5">
      <c r="A78" s="43">
        <v>31</v>
      </c>
      <c r="B78" s="44"/>
      <c r="C78" s="31" t="s">
        <v>134</v>
      </c>
      <c r="D78" s="37" t="s">
        <v>135</v>
      </c>
      <c r="E78" s="38"/>
      <c r="F78" s="38"/>
      <c r="G78" s="32">
        <v>163693590</v>
      </c>
      <c r="H78" s="20">
        <v>2</v>
      </c>
      <c r="I78" s="31" t="s">
        <v>132</v>
      </c>
      <c r="J78" s="33">
        <v>42505</v>
      </c>
      <c r="K78" s="31" t="s">
        <v>46</v>
      </c>
      <c r="L78" s="21">
        <v>1.67</v>
      </c>
      <c r="M78" s="22">
        <v>36</v>
      </c>
      <c r="N78" s="23">
        <v>100</v>
      </c>
      <c r="O78" s="15">
        <v>3999</v>
      </c>
      <c r="P78" s="16">
        <v>1</v>
      </c>
      <c r="Q78" s="15">
        <v>3999</v>
      </c>
      <c r="R78" s="17"/>
    </row>
    <row r="79" spans="1:18" ht="21.75" customHeight="1" outlineLevel="5">
      <c r="A79" s="57">
        <v>32</v>
      </c>
      <c r="B79" s="57"/>
      <c r="C79" s="31" t="s">
        <v>134</v>
      </c>
      <c r="D79" s="37" t="s">
        <v>136</v>
      </c>
      <c r="E79" s="38"/>
      <c r="F79" s="38"/>
      <c r="G79" s="32">
        <v>163693590</v>
      </c>
      <c r="H79" s="20">
        <v>2</v>
      </c>
      <c r="I79" s="31" t="s">
        <v>132</v>
      </c>
      <c r="J79" s="33">
        <v>42505</v>
      </c>
      <c r="K79" s="31" t="s">
        <v>46</v>
      </c>
      <c r="L79" s="21">
        <v>1.67</v>
      </c>
      <c r="M79" s="22">
        <v>36</v>
      </c>
      <c r="N79" s="23">
        <v>100</v>
      </c>
      <c r="O79" s="15">
        <v>3999</v>
      </c>
      <c r="P79" s="16">
        <v>1</v>
      </c>
      <c r="Q79" s="15">
        <f>O79</f>
        <v>3999</v>
      </c>
      <c r="R79" s="17"/>
    </row>
    <row r="80" spans="1:18" ht="21.75" customHeight="1" outlineLevel="5">
      <c r="A80" s="57">
        <v>33</v>
      </c>
      <c r="B80" s="57"/>
      <c r="C80" s="31" t="s">
        <v>134</v>
      </c>
      <c r="D80" s="37" t="s">
        <v>137</v>
      </c>
      <c r="E80" s="38"/>
      <c r="F80" s="38"/>
      <c r="G80" s="32">
        <v>163693590</v>
      </c>
      <c r="H80" s="20">
        <v>2</v>
      </c>
      <c r="I80" s="31" t="s">
        <v>132</v>
      </c>
      <c r="J80" s="33">
        <v>42505</v>
      </c>
      <c r="K80" s="31" t="s">
        <v>46</v>
      </c>
      <c r="L80" s="21">
        <v>1.67</v>
      </c>
      <c r="M80" s="22">
        <v>36</v>
      </c>
      <c r="N80" s="23">
        <v>100</v>
      </c>
      <c r="O80" s="15">
        <v>3999</v>
      </c>
      <c r="P80" s="16">
        <v>1</v>
      </c>
      <c r="Q80" s="15">
        <f>O80</f>
        <v>3999</v>
      </c>
      <c r="R80" s="17"/>
    </row>
    <row r="81" spans="1:18" ht="21.75" customHeight="1" outlineLevel="5">
      <c r="A81" s="57">
        <v>34</v>
      </c>
      <c r="B81" s="57"/>
      <c r="C81" s="31" t="s">
        <v>134</v>
      </c>
      <c r="D81" s="37" t="s">
        <v>131</v>
      </c>
      <c r="E81" s="38"/>
      <c r="F81" s="38"/>
      <c r="G81" s="32">
        <v>163693590</v>
      </c>
      <c r="H81" s="20">
        <v>2</v>
      </c>
      <c r="I81" s="31" t="s">
        <v>132</v>
      </c>
      <c r="J81" s="33">
        <v>42505</v>
      </c>
      <c r="K81" s="31" t="s">
        <v>46</v>
      </c>
      <c r="L81" s="21">
        <v>1.67</v>
      </c>
      <c r="M81" s="22">
        <v>36</v>
      </c>
      <c r="N81" s="23">
        <v>100</v>
      </c>
      <c r="O81" s="15">
        <v>3999</v>
      </c>
      <c r="P81" s="16">
        <v>1</v>
      </c>
      <c r="Q81" s="15">
        <f>O81</f>
        <v>3999</v>
      </c>
      <c r="R81" s="17"/>
    </row>
    <row r="82" spans="1:18" ht="21.75" customHeight="1" outlineLevel="5">
      <c r="A82" s="57">
        <v>35</v>
      </c>
      <c r="B82" s="57"/>
      <c r="C82" s="31" t="s">
        <v>134</v>
      </c>
      <c r="D82" s="37" t="s">
        <v>138</v>
      </c>
      <c r="E82" s="38"/>
      <c r="F82" s="38"/>
      <c r="G82" s="32">
        <v>163693590</v>
      </c>
      <c r="H82" s="20">
        <v>2</v>
      </c>
      <c r="I82" s="31" t="s">
        <v>132</v>
      </c>
      <c r="J82" s="33">
        <v>42505</v>
      </c>
      <c r="K82" s="31" t="s">
        <v>46</v>
      </c>
      <c r="L82" s="21">
        <v>1.67</v>
      </c>
      <c r="M82" s="22">
        <v>36</v>
      </c>
      <c r="N82" s="23">
        <v>100</v>
      </c>
      <c r="O82" s="15">
        <v>3999</v>
      </c>
      <c r="P82" s="16">
        <v>1</v>
      </c>
      <c r="Q82" s="15">
        <f>O82</f>
        <v>3999</v>
      </c>
      <c r="R82" s="17"/>
    </row>
    <row r="83" spans="1:18" ht="21.75" customHeight="1" outlineLevel="5">
      <c r="A83" s="57">
        <v>36</v>
      </c>
      <c r="B83" s="57"/>
      <c r="C83" s="31" t="s">
        <v>134</v>
      </c>
      <c r="D83" s="37" t="s">
        <v>139</v>
      </c>
      <c r="E83" s="38"/>
      <c r="F83" s="38"/>
      <c r="G83" s="32">
        <v>163693590</v>
      </c>
      <c r="H83" s="20">
        <v>2</v>
      </c>
      <c r="I83" s="31" t="s">
        <v>132</v>
      </c>
      <c r="J83" s="33">
        <v>42505</v>
      </c>
      <c r="K83" s="31" t="s">
        <v>46</v>
      </c>
      <c r="L83" s="21">
        <v>1.67</v>
      </c>
      <c r="M83" s="22">
        <v>36</v>
      </c>
      <c r="N83" s="23">
        <v>100</v>
      </c>
      <c r="O83" s="15">
        <v>3999</v>
      </c>
      <c r="P83" s="16">
        <v>1</v>
      </c>
      <c r="Q83" s="15">
        <f>O83</f>
        <v>3999</v>
      </c>
      <c r="R83" s="17"/>
    </row>
    <row r="84" spans="1:18" ht="21.75" customHeight="1" outlineLevel="5">
      <c r="A84" s="57">
        <v>37</v>
      </c>
      <c r="B84" s="57"/>
      <c r="C84" s="31" t="s">
        <v>140</v>
      </c>
      <c r="D84" s="37" t="s">
        <v>156</v>
      </c>
      <c r="E84" s="38"/>
      <c r="F84" s="38"/>
      <c r="G84" s="32">
        <v>163693590</v>
      </c>
      <c r="H84" s="20">
        <v>2</v>
      </c>
      <c r="I84" s="31" t="s">
        <v>132</v>
      </c>
      <c r="J84" s="33">
        <v>42505</v>
      </c>
      <c r="K84" s="31" t="s">
        <v>46</v>
      </c>
      <c r="L84" s="21">
        <v>1.67</v>
      </c>
      <c r="M84" s="22">
        <v>36</v>
      </c>
      <c r="N84" s="23">
        <v>100</v>
      </c>
      <c r="O84" s="15">
        <v>20400</v>
      </c>
      <c r="P84" s="16">
        <v>24</v>
      </c>
      <c r="Q84" s="15">
        <f>O84</f>
        <v>20400</v>
      </c>
      <c r="R84" s="17"/>
    </row>
    <row r="85" spans="1:18" ht="21.75" customHeight="1" outlineLevel="5">
      <c r="A85" s="57">
        <v>38</v>
      </c>
      <c r="B85" s="57"/>
      <c r="C85" s="31" t="s">
        <v>154</v>
      </c>
      <c r="D85" s="37" t="s">
        <v>157</v>
      </c>
      <c r="E85" s="38"/>
      <c r="F85" s="38"/>
      <c r="G85" s="32">
        <v>163612424</v>
      </c>
      <c r="H85" s="20">
        <v>4</v>
      </c>
      <c r="I85" s="31" t="s">
        <v>132</v>
      </c>
      <c r="J85" s="33">
        <v>42858</v>
      </c>
      <c r="K85" s="31" t="s">
        <v>46</v>
      </c>
      <c r="L85" s="21">
        <v>1.67</v>
      </c>
      <c r="M85" s="22">
        <v>48</v>
      </c>
      <c r="N85" s="23">
        <v>100</v>
      </c>
      <c r="O85" s="15">
        <v>3075</v>
      </c>
      <c r="P85" s="16">
        <v>1</v>
      </c>
      <c r="Q85" s="15">
        <v>3075</v>
      </c>
      <c r="R85" s="17"/>
    </row>
    <row r="86" spans="1:18" ht="21.75" customHeight="1" outlineLevel="5">
      <c r="A86" s="57">
        <v>39</v>
      </c>
      <c r="B86" s="57"/>
      <c r="C86" s="31" t="s">
        <v>155</v>
      </c>
      <c r="D86" s="37" t="s">
        <v>158</v>
      </c>
      <c r="E86" s="38"/>
      <c r="F86" s="38"/>
      <c r="G86" s="32">
        <v>163612424</v>
      </c>
      <c r="H86" s="20">
        <v>4</v>
      </c>
      <c r="I86" s="31" t="s">
        <v>132</v>
      </c>
      <c r="J86" s="33">
        <v>42858</v>
      </c>
      <c r="K86" s="31" t="s">
        <v>46</v>
      </c>
      <c r="L86" s="21">
        <v>1.367</v>
      </c>
      <c r="M86" s="22">
        <v>48</v>
      </c>
      <c r="N86" s="23">
        <v>100</v>
      </c>
      <c r="O86" s="15">
        <v>3179</v>
      </c>
      <c r="P86" s="16">
        <v>1</v>
      </c>
      <c r="Q86" s="15">
        <v>3179</v>
      </c>
      <c r="R86" s="17"/>
    </row>
    <row r="87" spans="1:18" ht="21.75" customHeight="1" outlineLevel="5">
      <c r="A87" s="57">
        <v>40</v>
      </c>
      <c r="B87" s="57"/>
      <c r="C87" s="31" t="s">
        <v>159</v>
      </c>
      <c r="D87" s="37" t="s">
        <v>164</v>
      </c>
      <c r="E87" s="38"/>
      <c r="F87" s="38"/>
      <c r="G87" s="32">
        <v>163612424</v>
      </c>
      <c r="H87" s="20">
        <v>4</v>
      </c>
      <c r="I87" s="31" t="s">
        <v>132</v>
      </c>
      <c r="J87" s="33">
        <v>42858</v>
      </c>
      <c r="K87" s="31" t="s">
        <v>46</v>
      </c>
      <c r="L87" s="21">
        <v>1.37</v>
      </c>
      <c r="M87" s="22">
        <v>48</v>
      </c>
      <c r="N87" s="23">
        <v>100</v>
      </c>
      <c r="O87" s="15">
        <v>5571</v>
      </c>
      <c r="P87" s="16"/>
      <c r="Q87" s="15">
        <f aca="true" t="shared" si="0" ref="Q87:Q97">O87</f>
        <v>5571</v>
      </c>
      <c r="R87" s="17"/>
    </row>
    <row r="88" spans="1:18" ht="21.75" customHeight="1" outlineLevel="5">
      <c r="A88" s="57">
        <v>41</v>
      </c>
      <c r="B88" s="57"/>
      <c r="C88" s="31" t="s">
        <v>160</v>
      </c>
      <c r="D88" s="37" t="s">
        <v>165</v>
      </c>
      <c r="E88" s="38"/>
      <c r="F88" s="38"/>
      <c r="G88" s="32">
        <v>163612424</v>
      </c>
      <c r="H88" s="20">
        <v>4</v>
      </c>
      <c r="I88" s="31" t="s">
        <v>132</v>
      </c>
      <c r="J88" s="33">
        <v>42858</v>
      </c>
      <c r="K88" s="31" t="s">
        <v>46</v>
      </c>
      <c r="L88" s="21">
        <v>1.37</v>
      </c>
      <c r="M88" s="22">
        <v>48</v>
      </c>
      <c r="N88" s="23">
        <v>100</v>
      </c>
      <c r="O88" s="15">
        <v>5732</v>
      </c>
      <c r="P88" s="16">
        <v>2</v>
      </c>
      <c r="Q88" s="15">
        <f t="shared" si="0"/>
        <v>5732</v>
      </c>
      <c r="R88" s="17"/>
    </row>
    <row r="89" spans="1:18" ht="21.75" customHeight="1" outlineLevel="5">
      <c r="A89" s="57">
        <v>42</v>
      </c>
      <c r="B89" s="57"/>
      <c r="C89" s="31" t="s">
        <v>161</v>
      </c>
      <c r="D89" s="37" t="s">
        <v>166</v>
      </c>
      <c r="E89" s="38"/>
      <c r="F89" s="38"/>
      <c r="G89" s="32">
        <v>163612424</v>
      </c>
      <c r="H89" s="20">
        <v>4</v>
      </c>
      <c r="I89" s="31" t="s">
        <v>132</v>
      </c>
      <c r="J89" s="33">
        <v>42858</v>
      </c>
      <c r="K89" s="31" t="s">
        <v>46</v>
      </c>
      <c r="L89" s="21">
        <v>1.37</v>
      </c>
      <c r="M89" s="22">
        <v>48</v>
      </c>
      <c r="N89" s="23">
        <v>100</v>
      </c>
      <c r="O89" s="15">
        <v>19056</v>
      </c>
      <c r="P89" s="16">
        <v>4</v>
      </c>
      <c r="Q89" s="15">
        <f t="shared" si="0"/>
        <v>19056</v>
      </c>
      <c r="R89" s="17"/>
    </row>
    <row r="90" spans="1:18" ht="21.75" customHeight="1" outlineLevel="5">
      <c r="A90" s="57">
        <v>43</v>
      </c>
      <c r="B90" s="57"/>
      <c r="C90" s="31" t="s">
        <v>162</v>
      </c>
      <c r="D90" s="37" t="s">
        <v>167</v>
      </c>
      <c r="E90" s="38"/>
      <c r="F90" s="38"/>
      <c r="G90" s="32">
        <v>163612424</v>
      </c>
      <c r="H90" s="20">
        <v>4</v>
      </c>
      <c r="I90" s="31" t="s">
        <v>132</v>
      </c>
      <c r="J90" s="33">
        <v>42858</v>
      </c>
      <c r="K90" s="31" t="s">
        <v>46</v>
      </c>
      <c r="L90" s="21">
        <v>1.37</v>
      </c>
      <c r="M90" s="22">
        <v>48</v>
      </c>
      <c r="N90" s="23">
        <v>100</v>
      </c>
      <c r="O90" s="15">
        <v>24480</v>
      </c>
      <c r="P90" s="16">
        <v>10</v>
      </c>
      <c r="Q90" s="15">
        <f t="shared" si="0"/>
        <v>24480</v>
      </c>
      <c r="R90" s="17"/>
    </row>
    <row r="91" spans="1:18" ht="21.75" customHeight="1" outlineLevel="5">
      <c r="A91" s="57">
        <v>44</v>
      </c>
      <c r="B91" s="57"/>
      <c r="C91" s="31" t="s">
        <v>163</v>
      </c>
      <c r="D91" s="37" t="s">
        <v>168</v>
      </c>
      <c r="E91" s="38"/>
      <c r="F91" s="38"/>
      <c r="G91" s="32">
        <v>163612424</v>
      </c>
      <c r="H91" s="20">
        <v>4</v>
      </c>
      <c r="I91" s="31" t="s">
        <v>132</v>
      </c>
      <c r="J91" s="33">
        <v>42858</v>
      </c>
      <c r="K91" s="31" t="s">
        <v>46</v>
      </c>
      <c r="L91" s="21">
        <v>1.37</v>
      </c>
      <c r="M91" s="22">
        <v>48</v>
      </c>
      <c r="N91" s="23">
        <v>100</v>
      </c>
      <c r="O91" s="15">
        <v>38105</v>
      </c>
      <c r="P91" s="16">
        <v>5</v>
      </c>
      <c r="Q91" s="15">
        <f t="shared" si="0"/>
        <v>38105</v>
      </c>
      <c r="R91" s="17"/>
    </row>
    <row r="92" spans="1:18" ht="21.75" customHeight="1" outlineLevel="5">
      <c r="A92" s="57">
        <v>45</v>
      </c>
      <c r="B92" s="57"/>
      <c r="C92" s="31" t="s">
        <v>169</v>
      </c>
      <c r="D92" s="37" t="s">
        <v>172</v>
      </c>
      <c r="E92" s="38"/>
      <c r="F92" s="38"/>
      <c r="G92" s="32">
        <v>163612424</v>
      </c>
      <c r="H92" s="20">
        <v>4</v>
      </c>
      <c r="I92" s="31" t="s">
        <v>132</v>
      </c>
      <c r="J92" s="33">
        <v>42858</v>
      </c>
      <c r="K92" s="31" t="s">
        <v>46</v>
      </c>
      <c r="L92" s="21">
        <v>1.37</v>
      </c>
      <c r="M92" s="22">
        <v>48</v>
      </c>
      <c r="N92" s="23">
        <v>100</v>
      </c>
      <c r="O92" s="15">
        <v>3260</v>
      </c>
      <c r="P92" s="16">
        <v>1</v>
      </c>
      <c r="Q92" s="15">
        <f t="shared" si="0"/>
        <v>3260</v>
      </c>
      <c r="R92" s="17"/>
    </row>
    <row r="93" spans="1:18" ht="21.75" customHeight="1" outlineLevel="5">
      <c r="A93" s="57">
        <v>46</v>
      </c>
      <c r="B93" s="57"/>
      <c r="C93" s="31" t="s">
        <v>171</v>
      </c>
      <c r="D93" s="37" t="s">
        <v>173</v>
      </c>
      <c r="E93" s="38"/>
      <c r="F93" s="38"/>
      <c r="G93" s="32"/>
      <c r="H93" s="20">
        <v>4</v>
      </c>
      <c r="I93" s="31" t="s">
        <v>132</v>
      </c>
      <c r="J93" s="33">
        <v>42858</v>
      </c>
      <c r="K93" s="31" t="s">
        <v>46</v>
      </c>
      <c r="L93" s="21">
        <v>1.37</v>
      </c>
      <c r="M93" s="22">
        <v>48</v>
      </c>
      <c r="N93" s="23">
        <v>100</v>
      </c>
      <c r="O93" s="15">
        <v>41520</v>
      </c>
      <c r="P93" s="16">
        <v>15</v>
      </c>
      <c r="Q93" s="15">
        <f t="shared" si="0"/>
        <v>41520</v>
      </c>
      <c r="R93" s="17"/>
    </row>
    <row r="94" spans="1:18" ht="21.75" customHeight="1" outlineLevel="5">
      <c r="A94" s="57">
        <v>47</v>
      </c>
      <c r="B94" s="57"/>
      <c r="C94" s="31" t="s">
        <v>174</v>
      </c>
      <c r="D94" s="37" t="s">
        <v>175</v>
      </c>
      <c r="E94" s="38"/>
      <c r="F94" s="38"/>
      <c r="G94" s="32"/>
      <c r="H94" s="20">
        <v>2</v>
      </c>
      <c r="I94" s="31" t="s">
        <v>132</v>
      </c>
      <c r="J94" s="33">
        <v>42878</v>
      </c>
      <c r="K94" s="31" t="s">
        <v>46</v>
      </c>
      <c r="L94" s="21">
        <v>1.37</v>
      </c>
      <c r="M94" s="22">
        <v>24</v>
      </c>
      <c r="N94" s="23">
        <v>100</v>
      </c>
      <c r="O94" s="15">
        <v>1100</v>
      </c>
      <c r="P94" s="16">
        <v>1</v>
      </c>
      <c r="Q94" s="15">
        <f t="shared" si="0"/>
        <v>1100</v>
      </c>
      <c r="R94" s="17"/>
    </row>
    <row r="95" spans="1:18" ht="21.75" customHeight="1" outlineLevel="5">
      <c r="A95" s="57">
        <v>48</v>
      </c>
      <c r="B95" s="57"/>
      <c r="C95" s="31" t="s">
        <v>176</v>
      </c>
      <c r="D95" s="37" t="s">
        <v>177</v>
      </c>
      <c r="E95" s="38"/>
      <c r="F95" s="38"/>
      <c r="G95" s="32"/>
      <c r="H95" s="20">
        <v>4</v>
      </c>
      <c r="I95" s="31" t="s">
        <v>132</v>
      </c>
      <c r="J95" s="33">
        <v>42878</v>
      </c>
      <c r="K95" s="31" t="s">
        <v>46</v>
      </c>
      <c r="L95" s="21">
        <v>1.37</v>
      </c>
      <c r="M95" s="22">
        <v>48</v>
      </c>
      <c r="N95" s="23">
        <v>100</v>
      </c>
      <c r="O95" s="15">
        <v>62770</v>
      </c>
      <c r="P95" s="16">
        <v>4</v>
      </c>
      <c r="Q95" s="15">
        <f t="shared" si="0"/>
        <v>62770</v>
      </c>
      <c r="R95" s="17"/>
    </row>
    <row r="96" spans="1:18" ht="21.75" customHeight="1" outlineLevel="5">
      <c r="A96" s="57">
        <v>49</v>
      </c>
      <c r="B96" s="57"/>
      <c r="C96" s="31" t="s">
        <v>178</v>
      </c>
      <c r="D96" s="37" t="s">
        <v>179</v>
      </c>
      <c r="E96" s="38"/>
      <c r="F96" s="38"/>
      <c r="G96" s="32"/>
      <c r="H96" s="20">
        <v>2</v>
      </c>
      <c r="I96" s="31" t="s">
        <v>132</v>
      </c>
      <c r="J96" s="33">
        <v>42901</v>
      </c>
      <c r="K96" s="31" t="s">
        <v>46</v>
      </c>
      <c r="L96" s="21">
        <v>4.17</v>
      </c>
      <c r="M96" s="22">
        <v>24</v>
      </c>
      <c r="N96" s="23">
        <v>100</v>
      </c>
      <c r="O96" s="15">
        <v>5200</v>
      </c>
      <c r="P96" s="16">
        <v>1</v>
      </c>
      <c r="Q96" s="15">
        <f t="shared" si="0"/>
        <v>5200</v>
      </c>
      <c r="R96" s="17"/>
    </row>
    <row r="97" spans="1:18" ht="21.75" customHeight="1" outlineLevel="5">
      <c r="A97" s="57">
        <v>50</v>
      </c>
      <c r="B97" s="57"/>
      <c r="C97" s="31" t="s">
        <v>178</v>
      </c>
      <c r="D97" s="37" t="s">
        <v>180</v>
      </c>
      <c r="E97" s="38"/>
      <c r="F97" s="38"/>
      <c r="G97" s="32"/>
      <c r="H97" s="20">
        <v>2</v>
      </c>
      <c r="I97" s="31" t="s">
        <v>132</v>
      </c>
      <c r="J97" s="33">
        <v>42902</v>
      </c>
      <c r="K97" s="31" t="s">
        <v>46</v>
      </c>
      <c r="L97" s="21">
        <v>4.17</v>
      </c>
      <c r="M97" s="22">
        <v>24</v>
      </c>
      <c r="N97" s="23">
        <v>100</v>
      </c>
      <c r="O97" s="15">
        <v>5200</v>
      </c>
      <c r="P97" s="16">
        <v>1</v>
      </c>
      <c r="Q97" s="15">
        <f t="shared" si="0"/>
        <v>5200</v>
      </c>
      <c r="R97" s="17"/>
    </row>
    <row r="98" spans="1:18" ht="21.75" customHeight="1" outlineLevel="5">
      <c r="A98" s="57">
        <v>51</v>
      </c>
      <c r="B98" s="57"/>
      <c r="C98" s="31" t="s">
        <v>181</v>
      </c>
      <c r="D98" s="37" t="s">
        <v>182</v>
      </c>
      <c r="E98" s="38"/>
      <c r="F98" s="38"/>
      <c r="G98" s="32">
        <v>120001090</v>
      </c>
      <c r="H98" s="20">
        <v>2</v>
      </c>
      <c r="I98" s="31" t="s">
        <v>33</v>
      </c>
      <c r="J98" s="33">
        <v>42907</v>
      </c>
      <c r="K98" s="31" t="s">
        <v>46</v>
      </c>
      <c r="L98" s="21">
        <v>2.68</v>
      </c>
      <c r="M98" s="22">
        <v>36</v>
      </c>
      <c r="N98" s="23"/>
      <c r="O98" s="15">
        <v>99998.5</v>
      </c>
      <c r="P98" s="16">
        <v>1</v>
      </c>
      <c r="Q98" s="15">
        <v>2777.74</v>
      </c>
      <c r="R98" s="15">
        <f>O98-Q98</f>
        <v>97220.76</v>
      </c>
    </row>
    <row r="99" spans="1:18" ht="21.75" customHeight="1" outlineLevel="5">
      <c r="A99" s="57">
        <v>52</v>
      </c>
      <c r="B99" s="57"/>
      <c r="C99" s="31" t="s">
        <v>183</v>
      </c>
      <c r="D99" s="37" t="s">
        <v>184</v>
      </c>
      <c r="E99" s="38"/>
      <c r="F99" s="38"/>
      <c r="G99" s="32">
        <v>120001090</v>
      </c>
      <c r="H99" s="20">
        <v>2</v>
      </c>
      <c r="I99" s="31" t="s">
        <v>33</v>
      </c>
      <c r="J99" s="33">
        <v>42907</v>
      </c>
      <c r="K99" s="31" t="s">
        <v>46</v>
      </c>
      <c r="L99" s="21">
        <v>2.68</v>
      </c>
      <c r="M99" s="22">
        <v>36</v>
      </c>
      <c r="N99" s="23"/>
      <c r="O99" s="15">
        <v>15380</v>
      </c>
      <c r="P99" s="16">
        <v>1</v>
      </c>
      <c r="Q99" s="15">
        <v>427.22</v>
      </c>
      <c r="R99" s="15">
        <f>O99-Q99</f>
        <v>14952.78</v>
      </c>
    </row>
    <row r="100" spans="1:18" ht="21.75" customHeight="1" outlineLevel="5">
      <c r="A100" s="57">
        <v>53</v>
      </c>
      <c r="B100" s="57"/>
      <c r="C100" s="31" t="s">
        <v>185</v>
      </c>
      <c r="D100" s="37" t="s">
        <v>186</v>
      </c>
      <c r="E100" s="38"/>
      <c r="F100" s="38"/>
      <c r="G100" s="32">
        <v>120001090</v>
      </c>
      <c r="H100" s="20">
        <v>2</v>
      </c>
      <c r="I100" s="31" t="s">
        <v>33</v>
      </c>
      <c r="J100" s="33">
        <v>42907</v>
      </c>
      <c r="K100" s="31" t="s">
        <v>46</v>
      </c>
      <c r="L100" s="21">
        <v>2.68</v>
      </c>
      <c r="M100" s="22">
        <v>36</v>
      </c>
      <c r="N100" s="23"/>
      <c r="O100" s="15">
        <v>37442</v>
      </c>
      <c r="P100" s="16">
        <v>1</v>
      </c>
      <c r="Q100" s="15">
        <v>1040.06</v>
      </c>
      <c r="R100" s="15">
        <f>O100-Q100</f>
        <v>36401.94</v>
      </c>
    </row>
    <row r="101" spans="1:18" ht="21.75" customHeight="1" outlineLevel="5">
      <c r="A101" s="57">
        <v>54</v>
      </c>
      <c r="B101" s="57"/>
      <c r="C101" s="31" t="s">
        <v>187</v>
      </c>
      <c r="D101" s="37" t="s">
        <v>188</v>
      </c>
      <c r="E101" s="38"/>
      <c r="F101" s="38"/>
      <c r="G101" s="32">
        <v>120001090</v>
      </c>
      <c r="H101" s="20">
        <v>2</v>
      </c>
      <c r="I101" s="31" t="s">
        <v>33</v>
      </c>
      <c r="J101" s="58" t="s">
        <v>189</v>
      </c>
      <c r="K101" s="31" t="s">
        <v>46</v>
      </c>
      <c r="L101" s="21">
        <v>2.68</v>
      </c>
      <c r="M101" s="22">
        <v>36</v>
      </c>
      <c r="N101" s="23"/>
      <c r="O101" s="15">
        <v>44900</v>
      </c>
      <c r="P101" s="16">
        <v>1</v>
      </c>
      <c r="Q101" s="15">
        <v>1247.22</v>
      </c>
      <c r="R101" s="15">
        <f>O101-Q101</f>
        <v>43652.78</v>
      </c>
    </row>
    <row r="102" spans="1:18" ht="21.75" customHeight="1" outlineLevel="5">
      <c r="A102" s="57">
        <v>55</v>
      </c>
      <c r="B102" s="57"/>
      <c r="C102" s="31" t="s">
        <v>190</v>
      </c>
      <c r="D102" s="37" t="s">
        <v>193</v>
      </c>
      <c r="E102" s="38"/>
      <c r="F102" s="38"/>
      <c r="G102" s="32">
        <v>120001090</v>
      </c>
      <c r="H102" s="20">
        <v>2</v>
      </c>
      <c r="I102" s="31" t="s">
        <v>33</v>
      </c>
      <c r="J102" s="58" t="s">
        <v>189</v>
      </c>
      <c r="K102" s="31" t="s">
        <v>46</v>
      </c>
      <c r="L102" s="21">
        <v>2.68</v>
      </c>
      <c r="M102" s="22">
        <v>36</v>
      </c>
      <c r="N102" s="23"/>
      <c r="O102" s="15">
        <v>10618</v>
      </c>
      <c r="P102" s="16">
        <v>1</v>
      </c>
      <c r="Q102" s="15">
        <v>294.94</v>
      </c>
      <c r="R102" s="15">
        <f>O102-Q102</f>
        <v>10323.06</v>
      </c>
    </row>
    <row r="103" spans="1:18" ht="21.75" customHeight="1" outlineLevel="5">
      <c r="A103" s="57">
        <v>56</v>
      </c>
      <c r="B103" s="57"/>
      <c r="C103" s="31" t="s">
        <v>191</v>
      </c>
      <c r="D103" s="37" t="s">
        <v>194</v>
      </c>
      <c r="E103" s="38"/>
      <c r="F103" s="38"/>
      <c r="G103" s="32">
        <v>120001090</v>
      </c>
      <c r="H103" s="20">
        <v>2</v>
      </c>
      <c r="I103" s="31" t="s">
        <v>33</v>
      </c>
      <c r="J103" s="58" t="s">
        <v>189</v>
      </c>
      <c r="K103" s="31" t="s">
        <v>46</v>
      </c>
      <c r="L103" s="21">
        <v>2.68</v>
      </c>
      <c r="M103" s="22">
        <v>36</v>
      </c>
      <c r="N103" s="23"/>
      <c r="O103" s="15">
        <v>34496</v>
      </c>
      <c r="P103" s="16">
        <v>1</v>
      </c>
      <c r="Q103" s="15">
        <v>958.22</v>
      </c>
      <c r="R103" s="17">
        <f>O103-Q103</f>
        <v>33537.78</v>
      </c>
    </row>
    <row r="104" spans="1:18" ht="21.75" customHeight="1" outlineLevel="5">
      <c r="A104" s="57">
        <v>57</v>
      </c>
      <c r="B104" s="57"/>
      <c r="C104" s="31" t="s">
        <v>192</v>
      </c>
      <c r="D104" s="37" t="s">
        <v>195</v>
      </c>
      <c r="E104" s="38"/>
      <c r="F104" s="38"/>
      <c r="G104" s="32">
        <v>120001090</v>
      </c>
      <c r="H104" s="20">
        <v>2</v>
      </c>
      <c r="I104" s="31" t="s">
        <v>33</v>
      </c>
      <c r="J104" s="58" t="s">
        <v>189</v>
      </c>
      <c r="K104" s="31" t="s">
        <v>46</v>
      </c>
      <c r="L104" s="21">
        <v>2.68</v>
      </c>
      <c r="M104" s="22">
        <v>36</v>
      </c>
      <c r="N104" s="23"/>
      <c r="O104" s="15">
        <v>14590</v>
      </c>
      <c r="P104" s="16">
        <v>1</v>
      </c>
      <c r="Q104" s="15">
        <v>405.27</v>
      </c>
      <c r="R104" s="15">
        <f>O104-Q104</f>
        <v>14184.73</v>
      </c>
    </row>
    <row r="105" spans="1:18" ht="21.75" customHeight="1" outlineLevel="5">
      <c r="A105" s="57">
        <v>58</v>
      </c>
      <c r="B105" s="57"/>
      <c r="C105" s="31" t="s">
        <v>196</v>
      </c>
      <c r="D105" s="37" t="s">
        <v>197</v>
      </c>
      <c r="E105" s="38"/>
      <c r="F105" s="38"/>
      <c r="G105" s="32">
        <v>120001090</v>
      </c>
      <c r="H105" s="20">
        <v>2</v>
      </c>
      <c r="I105" s="31" t="s">
        <v>33</v>
      </c>
      <c r="J105" s="58" t="s">
        <v>189</v>
      </c>
      <c r="K105" s="31" t="s">
        <v>46</v>
      </c>
      <c r="L105" s="21">
        <v>2.68</v>
      </c>
      <c r="M105" s="22">
        <v>36</v>
      </c>
      <c r="N105" s="23"/>
      <c r="O105" s="15">
        <v>14996</v>
      </c>
      <c r="P105" s="16">
        <v>1</v>
      </c>
      <c r="Q105" s="15">
        <v>416.55</v>
      </c>
      <c r="R105" s="15">
        <f>O105-Q105</f>
        <v>14579.45</v>
      </c>
    </row>
    <row r="106" spans="1:18" ht="21.75" customHeight="1" outlineLevel="5">
      <c r="A106" s="57">
        <v>59</v>
      </c>
      <c r="B106" s="57"/>
      <c r="C106" s="31" t="s">
        <v>198</v>
      </c>
      <c r="D106" s="37" t="s">
        <v>199</v>
      </c>
      <c r="E106" s="38"/>
      <c r="F106" s="38"/>
      <c r="G106" s="32">
        <v>163693590</v>
      </c>
      <c r="H106" s="20">
        <v>2</v>
      </c>
      <c r="I106" s="31" t="s">
        <v>132</v>
      </c>
      <c r="J106" s="58" t="s">
        <v>189</v>
      </c>
      <c r="K106" s="31" t="s">
        <v>46</v>
      </c>
      <c r="L106" s="21">
        <v>1.67</v>
      </c>
      <c r="M106" s="22">
        <v>36</v>
      </c>
      <c r="N106" s="23">
        <v>100</v>
      </c>
      <c r="O106" s="15">
        <v>9599</v>
      </c>
      <c r="P106" s="16">
        <v>1</v>
      </c>
      <c r="Q106" s="15">
        <v>9599</v>
      </c>
      <c r="R106" s="15">
        <f>O106-Q106</f>
        <v>0</v>
      </c>
    </row>
    <row r="107" spans="1:18" ht="12.75" customHeight="1">
      <c r="A107" s="56" t="s">
        <v>107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29">
        <f>O15+O18+O32+O68+O72+O76</f>
        <v>3705833.16</v>
      </c>
      <c r="P107" s="30">
        <v>34</v>
      </c>
      <c r="Q107" s="29">
        <f>Q15+Q18+Q32+Q68+Q76</f>
        <v>1711160.04</v>
      </c>
      <c r="R107" s="29">
        <f>R32+R68+R72+R76</f>
        <v>1994673.12</v>
      </c>
    </row>
  </sheetData>
  <sheetProtection/>
  <mergeCells count="158">
    <mergeCell ref="A106:B106"/>
    <mergeCell ref="D106:F106"/>
    <mergeCell ref="A77:B77"/>
    <mergeCell ref="D77:F77"/>
    <mergeCell ref="A104:B104"/>
    <mergeCell ref="D104:F104"/>
    <mergeCell ref="A102:B102"/>
    <mergeCell ref="D102:F102"/>
    <mergeCell ref="A105:B105"/>
    <mergeCell ref="D105:F105"/>
    <mergeCell ref="A100:B100"/>
    <mergeCell ref="D100:F100"/>
    <mergeCell ref="A101:B101"/>
    <mergeCell ref="D101:F101"/>
    <mergeCell ref="A103:B103"/>
    <mergeCell ref="D103:F103"/>
    <mergeCell ref="A97:B97"/>
    <mergeCell ref="D97:F97"/>
    <mergeCell ref="A98:B98"/>
    <mergeCell ref="D98:F98"/>
    <mergeCell ref="A99:B99"/>
    <mergeCell ref="D99:F99"/>
    <mergeCell ref="D63:F63"/>
    <mergeCell ref="A94:B94"/>
    <mergeCell ref="D94:F94"/>
    <mergeCell ref="A95:B95"/>
    <mergeCell ref="D95:F95"/>
    <mergeCell ref="A96:B96"/>
    <mergeCell ref="D96:F96"/>
    <mergeCell ref="D61:F61"/>
    <mergeCell ref="A107:N107"/>
    <mergeCell ref="A62:B62"/>
    <mergeCell ref="D62:F62"/>
    <mergeCell ref="A64:N64"/>
    <mergeCell ref="A65:N65"/>
    <mergeCell ref="A66:N66"/>
    <mergeCell ref="A67:B67"/>
    <mergeCell ref="D67:F67"/>
    <mergeCell ref="A63:B63"/>
    <mergeCell ref="A93:B93"/>
    <mergeCell ref="D93:F93"/>
    <mergeCell ref="A35:B35"/>
    <mergeCell ref="D35:F35"/>
    <mergeCell ref="A46:N46"/>
    <mergeCell ref="A47:N47"/>
    <mergeCell ref="A48:N48"/>
    <mergeCell ref="A49:N49"/>
    <mergeCell ref="A50:N50"/>
    <mergeCell ref="A51:B51"/>
    <mergeCell ref="A80:B80"/>
    <mergeCell ref="D80:F80"/>
    <mergeCell ref="A32:N32"/>
    <mergeCell ref="A33:N33"/>
    <mergeCell ref="A34:B34"/>
    <mergeCell ref="D34:F34"/>
    <mergeCell ref="D51:F51"/>
    <mergeCell ref="A52:B52"/>
    <mergeCell ref="D52:F52"/>
    <mergeCell ref="A53:B53"/>
    <mergeCell ref="D78:F78"/>
    <mergeCell ref="D43:F43"/>
    <mergeCell ref="D44:F44"/>
    <mergeCell ref="D45:F45"/>
    <mergeCell ref="A79:B79"/>
    <mergeCell ref="D79:F79"/>
    <mergeCell ref="D53:F53"/>
    <mergeCell ref="A54:B54"/>
    <mergeCell ref="D54:F54"/>
    <mergeCell ref="A55:B55"/>
    <mergeCell ref="D19:F19"/>
    <mergeCell ref="A92:B92"/>
    <mergeCell ref="D92:F92"/>
    <mergeCell ref="A37:B37"/>
    <mergeCell ref="D37:F37"/>
    <mergeCell ref="A38:B38"/>
    <mergeCell ref="D38:F38"/>
    <mergeCell ref="A39:B39"/>
    <mergeCell ref="D39:F39"/>
    <mergeCell ref="D40:F40"/>
    <mergeCell ref="A90:B90"/>
    <mergeCell ref="D90:F90"/>
    <mergeCell ref="A91:B91"/>
    <mergeCell ref="D91:F91"/>
    <mergeCell ref="A36:B36"/>
    <mergeCell ref="D36:F36"/>
    <mergeCell ref="D41:F41"/>
    <mergeCell ref="D42:F42"/>
    <mergeCell ref="A76:N76"/>
    <mergeCell ref="A78:B78"/>
    <mergeCell ref="A14:B14"/>
    <mergeCell ref="D14:F14"/>
    <mergeCell ref="A15:N15"/>
    <mergeCell ref="A16:N16"/>
    <mergeCell ref="A89:B89"/>
    <mergeCell ref="D89:F89"/>
    <mergeCell ref="A17:B17"/>
    <mergeCell ref="D17:F17"/>
    <mergeCell ref="A18:N18"/>
    <mergeCell ref="A19:B19"/>
    <mergeCell ref="A2:H2"/>
    <mergeCell ref="A9:N9"/>
    <mergeCell ref="O9:O14"/>
    <mergeCell ref="P9:P14"/>
    <mergeCell ref="Q9:Q14"/>
    <mergeCell ref="R9:R14"/>
    <mergeCell ref="A10:N10"/>
    <mergeCell ref="A11:N11"/>
    <mergeCell ref="A12:N12"/>
    <mergeCell ref="A13:N13"/>
    <mergeCell ref="A30:B30"/>
    <mergeCell ref="D30:F30"/>
    <mergeCell ref="A75:B75"/>
    <mergeCell ref="D75:F75"/>
    <mergeCell ref="A31:B31"/>
    <mergeCell ref="D31:F31"/>
    <mergeCell ref="D55:F55"/>
    <mergeCell ref="A56:B56"/>
    <mergeCell ref="D56:F56"/>
    <mergeCell ref="A57:B57"/>
    <mergeCell ref="A40:B40"/>
    <mergeCell ref="A41:B41"/>
    <mergeCell ref="A42:B42"/>
    <mergeCell ref="A71:B71"/>
    <mergeCell ref="D71:F71"/>
    <mergeCell ref="A72:N72"/>
    <mergeCell ref="D57:F57"/>
    <mergeCell ref="A58:B58"/>
    <mergeCell ref="D58:F58"/>
    <mergeCell ref="A59:B59"/>
    <mergeCell ref="A43:B43"/>
    <mergeCell ref="A44:B44"/>
    <mergeCell ref="A45:B45"/>
    <mergeCell ref="A68:N68"/>
    <mergeCell ref="A70:B70"/>
    <mergeCell ref="D70:F70"/>
    <mergeCell ref="D59:F59"/>
    <mergeCell ref="A60:B60"/>
    <mergeCell ref="D60:F60"/>
    <mergeCell ref="A61:B61"/>
    <mergeCell ref="D85:F85"/>
    <mergeCell ref="A86:B86"/>
    <mergeCell ref="D86:F86"/>
    <mergeCell ref="A81:B81"/>
    <mergeCell ref="D81:F81"/>
    <mergeCell ref="A82:B82"/>
    <mergeCell ref="D82:F82"/>
    <mergeCell ref="A83:B83"/>
    <mergeCell ref="D83:F83"/>
    <mergeCell ref="A87:B87"/>
    <mergeCell ref="D87:F87"/>
    <mergeCell ref="A69:N69"/>
    <mergeCell ref="A74:N74"/>
    <mergeCell ref="A73:N73"/>
    <mergeCell ref="A88:B88"/>
    <mergeCell ref="D88:F88"/>
    <mergeCell ref="A84:B84"/>
    <mergeCell ref="D84:F84"/>
    <mergeCell ref="A85:B85"/>
  </mergeCells>
  <printOptions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2017-07-10T04:44:57Z</cp:lastPrinted>
  <dcterms:created xsi:type="dcterms:W3CDTF">2017-07-09T14:41:57Z</dcterms:created>
  <dcterms:modified xsi:type="dcterms:W3CDTF">2017-07-10T04:46:00Z</dcterms:modified>
  <cp:category/>
  <cp:version/>
  <cp:contentType/>
  <cp:contentStatus/>
  <cp:revision>1</cp:revision>
</cp:coreProperties>
</file>